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-120" yWindow="-120" windowWidth="28920" windowHeight="15840"/>
  </bookViews>
  <sheets>
    <sheet name="Rekapitulacija" sheetId="15" r:id="rId1"/>
    <sheet name="Ogrevanje" sheetId="20" r:id="rId2"/>
    <sheet name="Prezrač" sheetId="18" r:id="rId3"/>
    <sheet name="Vodovod" sheetId="21" r:id="rId4"/>
  </sheets>
  <definedNames>
    <definedName name="OLE_LINK1" localSheetId="1">Ogrevanje!#REF!</definedName>
    <definedName name="OLE_LINK1" localSheetId="2">Prezrač!#REF!</definedName>
    <definedName name="OLE_LINK1" localSheetId="0">Rekapitulacija!#REF!</definedName>
    <definedName name="OLE_LINK1" localSheetId="3">Vodovod!#REF!</definedName>
    <definedName name="_xlnm.Print_Titles" localSheetId="1">Ogrevanje!$2:$2</definedName>
    <definedName name="_xlnm.Print_Titles" localSheetId="2">Prezrač!#REF!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0" i="18"/>
  <c r="D63" i="20"/>
  <c r="F63" s="1"/>
  <c r="D64"/>
  <c r="F64" s="1"/>
  <c r="D65"/>
  <c r="F88" i="18" l="1"/>
  <c r="F87"/>
  <c r="F29"/>
  <c r="F65"/>
  <c r="F51" l="1"/>
  <c r="F50"/>
  <c r="F42"/>
  <c r="F43"/>
  <c r="F38"/>
  <c r="F34"/>
  <c r="F33"/>
  <c r="F32"/>
  <c r="F28"/>
  <c r="F31"/>
  <c r="F16" i="21"/>
  <c r="F15"/>
  <c r="F12"/>
  <c r="F13"/>
  <c r="F36" l="1"/>
  <c r="F33"/>
  <c r="F34"/>
  <c r="F26" l="1"/>
  <c r="F23"/>
  <c r="F8" l="1"/>
  <c r="F7"/>
  <c r="F9"/>
  <c r="A6"/>
  <c r="A10" s="1"/>
  <c r="F5"/>
  <c r="F49" i="20"/>
  <c r="F45"/>
  <c r="F41"/>
  <c r="F38"/>
  <c r="E38" i="21" l="1"/>
  <c r="A14"/>
  <c r="A18" s="1"/>
  <c r="A25" s="1"/>
  <c r="A28" s="1"/>
  <c r="A36" s="1"/>
  <c r="A38" s="1"/>
  <c r="A80" i="20" l="1"/>
  <c r="A83" s="1"/>
  <c r="F80"/>
  <c r="F58"/>
  <c r="F57"/>
  <c r="F53"/>
  <c r="F52"/>
  <c r="F71" l="1"/>
  <c r="F69"/>
  <c r="B75"/>
  <c r="F28"/>
  <c r="A8" l="1"/>
  <c r="A20" s="1"/>
  <c r="A24" s="1"/>
  <c r="A30" s="1"/>
  <c r="F59" l="1"/>
  <c r="F54"/>
  <c r="F35"/>
  <c r="F18" l="1"/>
  <c r="F91" i="18" l="1"/>
  <c r="F68" i="20"/>
  <c r="A40" i="21" l="1"/>
  <c r="B42"/>
  <c r="B14" i="15" s="1"/>
  <c r="F38" i="21" l="1"/>
  <c r="E40" l="1"/>
  <c r="F40" s="1"/>
  <c r="F42" s="1"/>
  <c r="B8" i="15"/>
  <c r="F14" l="1"/>
  <c r="B98" i="20"/>
  <c r="B9" i="15" s="1"/>
  <c r="F85" i="20"/>
  <c r="F83"/>
  <c r="A85"/>
  <c r="A92" s="1"/>
  <c r="A94" s="1"/>
  <c r="F31"/>
  <c r="F22" l="1"/>
  <c r="F76" l="1"/>
  <c r="F65"/>
  <c r="F66"/>
  <c r="F60"/>
  <c r="F56" l="1"/>
  <c r="F55"/>
  <c r="F51"/>
  <c r="E73" l="1"/>
  <c r="F73" s="1"/>
  <c r="F75" s="1"/>
  <c r="E92" l="1"/>
  <c r="A33"/>
  <c r="B97" i="18"/>
  <c r="F23"/>
  <c r="F16"/>
  <c r="A6"/>
  <c r="A18" s="1"/>
  <c r="A22" s="1"/>
  <c r="A37" i="20" l="1"/>
  <c r="A40" s="1"/>
  <c r="A43" s="1"/>
  <c r="A47" s="1"/>
  <c r="A51" s="1"/>
  <c r="A56" s="1"/>
  <c r="A61" s="1"/>
  <c r="F8" i="15"/>
  <c r="F92" i="20"/>
  <c r="F83" i="18"/>
  <c r="F78"/>
  <c r="E94" i="20" l="1"/>
  <c r="F94"/>
  <c r="F98" s="1"/>
  <c r="F9" i="15" s="1"/>
  <c r="G10" s="1"/>
  <c r="A67" i="20"/>
  <c r="A70" s="1"/>
  <c r="A73" s="1"/>
  <c r="B12" i="15"/>
  <c r="F52" i="18" l="1"/>
  <c r="F20" l="1"/>
  <c r="F46"/>
  <c r="F84" l="1"/>
  <c r="F82"/>
  <c r="F79"/>
  <c r="F77"/>
  <c r="F74"/>
  <c r="F72"/>
  <c r="F70"/>
  <c r="F68"/>
  <c r="F61"/>
  <c r="E93" l="1"/>
  <c r="F93" s="1"/>
  <c r="E95" l="1"/>
  <c r="F95" s="1"/>
  <c r="F97" s="1"/>
  <c r="F12" i="15" l="1"/>
  <c r="E16" l="1"/>
  <c r="F16" s="1"/>
  <c r="E18"/>
  <c r="F18" s="1"/>
  <c r="F20" l="1"/>
  <c r="A25" i="18"/>
  <c r="A45" l="1"/>
  <c r="A48" s="1"/>
  <c r="A54" s="1"/>
  <c r="A36"/>
  <c r="A40" s="1"/>
  <c r="A63" l="1"/>
  <c r="A67" s="1"/>
  <c r="A70" s="1"/>
  <c r="A72" s="1"/>
  <c r="A74" s="1"/>
  <c r="A76" s="1"/>
  <c r="A81" l="1"/>
  <c r="A86" s="1"/>
  <c r="A90" l="1"/>
  <c r="A93" s="1"/>
  <c r="A95" s="1"/>
</calcChain>
</file>

<file path=xl/sharedStrings.xml><?xml version="1.0" encoding="utf-8"?>
<sst xmlns="http://schemas.openxmlformats.org/spreadsheetml/2006/main" count="277" uniqueCount="187">
  <si>
    <t>kpl</t>
  </si>
  <si>
    <t>kos</t>
  </si>
  <si>
    <t>m</t>
  </si>
  <si>
    <t>ocena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</si>
  <si>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</si>
  <si>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kg</t>
  </si>
  <si>
    <t>SKUPNA REKAPITULACIJA</t>
  </si>
  <si>
    <t xml:space="preserve">SKUPAJ: </t>
  </si>
  <si>
    <t>Opomba:</t>
  </si>
  <si>
    <t>Ves vgrajeni material mora biti I. kvalitete ter izdelan po SIST, DVGW, DIN ali drugih ustreznih standardih oziroma mora imeti ustrezne ateste</t>
  </si>
  <si>
    <t>V popisih niso ocenjeni stroški za gradbena, ključavničarska in elektro dela, potrebna za izvedbo strojnih instalacij in opreme</t>
  </si>
  <si>
    <t>Izbrano opremo je možno zamenjati z enakovredno, s pisnim soglasjem investitorja oz. nadzora. Posamezni izdelki in njihova kvaliteta sta bila dogovorjena z investitorjem</t>
  </si>
  <si>
    <t>PROJEKTANTSKI POPIS Z DOBAVO, MONTAŽO, PREDIZMERAMI</t>
  </si>
  <si>
    <t>1.2.</t>
  </si>
  <si>
    <t>Čiščenje in 2-krat korozijska zaščita nosilnega materiala.</t>
  </si>
  <si>
    <t>Barvanje nosilnega in pritrdilnega materiala.
RAL 7001 siva barva.</t>
  </si>
  <si>
    <t>Regulacija sistema prezračevanja, meritve intenzivnosti prezračevanja in hrupa s trani izvajalca</t>
  </si>
  <si>
    <t>Meritve intenzivnosti prezračevanja in hrupa, s trani neodvisne pooblaščene organizacije, z izdajo zapisnika</t>
  </si>
  <si>
    <t>število distribucijskih elementov:</t>
  </si>
  <si>
    <t>Poz.</t>
  </si>
  <si>
    <t>Popis za dobavo in montažo</t>
  </si>
  <si>
    <t>Enota</t>
  </si>
  <si>
    <t>Količina</t>
  </si>
  <si>
    <t>Cena/enoto</t>
  </si>
  <si>
    <t>Skupna cena</t>
  </si>
  <si>
    <t>Manjša nepredvidena dela</t>
  </si>
  <si>
    <t>Transportni in splošni stroški</t>
  </si>
  <si>
    <t xml:space="preserve">kot.napr.: </t>
  </si>
  <si>
    <t>1.1.</t>
  </si>
  <si>
    <t xml:space="preserve">             do  250; s=0.75mm (če je pocinkana pločevina)</t>
  </si>
  <si>
    <t>od  251 do  500; s=0.88mm (če je pocinkana pločevina)</t>
  </si>
  <si>
    <t>od  501 do1000; s=1.0mm (če je pocinkana pločevina)</t>
  </si>
  <si>
    <t>skupaj:</t>
  </si>
  <si>
    <t>Čistilne odprtine v zrakotesni izvedbi (enako kot ostali spoji), s tesnili, vijačnim pritrjevanjem (na dovodnih kanalih toplotno izolirane)</t>
  </si>
  <si>
    <t>Prezračevalna naprava</t>
  </si>
  <si>
    <t>PREZRAČEVANJE</t>
  </si>
  <si>
    <t>Projektantski oz. strokovni nadzor</t>
  </si>
  <si>
    <t>Izdelava načrtov izvedenih del PID</t>
  </si>
  <si>
    <t>Dobava in montaža: Spojni, tesnilni, nosilni in pritrdilni material za kanale, nosilne objemke z vijaki in izolirnim vložkom iz trdega poluretana, jekleni profili, pocinkan perforiran trak, navojne palice in vijaki z vložki za vgradnjo v zid ali beton</t>
  </si>
  <si>
    <t>5.6.</t>
  </si>
  <si>
    <t>Transport in zavarovanje</t>
  </si>
  <si>
    <t>PV-1- vel 100</t>
  </si>
  <si>
    <t>DL-Ø100</t>
  </si>
  <si>
    <r>
      <t xml:space="preserve">Prezračevalni ventil za </t>
    </r>
    <r>
      <rPr>
        <b/>
        <sz val="11"/>
        <rFont val="Times New Roman"/>
        <family val="1"/>
        <charset val="238"/>
      </rPr>
      <t>ODvod zraka</t>
    </r>
    <r>
      <rPr>
        <sz val="11"/>
        <rFont val="Times New Roman"/>
        <family val="1"/>
        <charset val="238"/>
      </rPr>
      <t xml:space="preserve"> vključno s tesnilnim in pritrdilnim materialom</t>
    </r>
  </si>
  <si>
    <t xml:space="preserve">vključno z materialom za fazonske kose (kolena, odcepe, T-kose, odcepe za gibke cevi, lopute za enkratno nastavitev, čistine odprtine, redukcije...) </t>
  </si>
  <si>
    <t xml:space="preserve">Na vseh glavnih odcepih so vgrajene nastavljive usmerne oz. regulacijske lopute. Zračni kanali so pri večjih nazivnih velikostih diagonalno izbočeni ali ojačani z blagim izmeničnim vbočenjem in izbočenjem. </t>
  </si>
  <si>
    <t>Debelina pločevine glede na širino stranic znaša:</t>
  </si>
  <si>
    <t>Dobava in montaža: Gibljiva aluminijasta cev, izolirana s stekleno volno debeline 25 mm, ojačana z jekleno spiralno. Negorljiva A1 - SIST EN 13501.</t>
  </si>
  <si>
    <t>Dobava in montaža: Okrogli prezračevalni "Spiro" kanal iz pocinkane pločevine, komplet z spiro oblikovnimi kosi (kolena, spojke, odcepi, redukcije,…) ter z drobnim pritrdilnim materialom. Debelina 0,5 mm.</t>
  </si>
  <si>
    <t>MOK - Ø100</t>
  </si>
  <si>
    <t>SR - 125</t>
  </si>
  <si>
    <t>1.</t>
  </si>
  <si>
    <t>2.</t>
  </si>
  <si>
    <t>3.1.</t>
  </si>
  <si>
    <t xml:space="preserve">število regulacijskih elementov: </t>
  </si>
  <si>
    <t xml:space="preserve">usmerniki bele barve, zaključni kotnik na obeh straneh, </t>
  </si>
  <si>
    <t xml:space="preserve">pritrditev difuzorja na komoro s samovreznimi vijaki, </t>
  </si>
  <si>
    <t>smer vpiha (glede na priključni kanal) levo ali desno</t>
  </si>
  <si>
    <t>kot.napr.: IMP Klima Linadab</t>
  </si>
  <si>
    <t>komora, regulirna loputa Ø100</t>
  </si>
  <si>
    <r>
      <rPr>
        <b/>
        <sz val="11"/>
        <rFont val="Times New Roman"/>
        <family val="1"/>
        <charset val="238"/>
      </rPr>
      <t>Linijski difuzor</t>
    </r>
    <r>
      <rPr>
        <sz val="11"/>
        <rFont val="Times New Roman"/>
        <family val="1"/>
        <charset val="238"/>
      </rPr>
      <t xml:space="preserve"> za dovod zraka, v izvedbi s komoro s stranskim priključkom z regulacijsko loputo, s tesnilnim in pritrdilnim materialom, montažo na strop </t>
    </r>
  </si>
  <si>
    <t>toplotna izolacija na zunanji strani komore 9 mm</t>
  </si>
  <si>
    <t>napr.: IMP  Klima Lindab tip PV1</t>
  </si>
  <si>
    <r>
      <t xml:space="preserve">RP= </t>
    </r>
    <r>
      <rPr>
        <b/>
        <sz val="11"/>
        <rFont val="Times New Roman"/>
        <family val="1"/>
        <charset val="238"/>
      </rPr>
      <t xml:space="preserve">Regulacijska-dušilna loputa </t>
    </r>
    <r>
      <rPr>
        <sz val="11"/>
        <rFont val="Times New Roman"/>
        <family val="1"/>
        <charset val="238"/>
      </rPr>
      <t>za ročno regulacijo količine zraka, za montažo v okrogli kanal, sestoječa iz: okvir z prirobičnima priključkoma, ročica z možnostjo blokiranja v nastavljenem položaju, komplet z drobnim pritrdilnim materialom</t>
    </r>
  </si>
  <si>
    <t>kot.napr.: MP Klima Lindab</t>
  </si>
  <si>
    <t>protismerne lamele, PVC puše, pocinkan vgradni okvir</t>
  </si>
  <si>
    <t>DN 15 (21,3×2,65)</t>
  </si>
  <si>
    <t>DN 20 (26,9×2,65)</t>
  </si>
  <si>
    <t>DN 25 (33,7×3,25)</t>
  </si>
  <si>
    <t>Nevarjena jeklena cev za tlačne cevovode, izdelane po SIST EN 10216, minizirana, komplet z varilnimi fazonskimi kosi, ter varilnim materialom.</t>
  </si>
  <si>
    <r>
      <t xml:space="preserve">Parozaporna izolacija iz ekspandiranega polimera,  odpornost na ogenj DIN4102-B1, cevaste oblike, difuzijska upornost (mi &gt; 7000), komplet z lepilom in samolepilnimi trakovi. Debelina 19 mm. Za </t>
    </r>
    <r>
      <rPr>
        <sz val="11"/>
        <color indexed="10"/>
        <rFont val="Times New Roman"/>
        <family val="1"/>
        <charset val="238"/>
      </rPr>
      <t>toplo</t>
    </r>
    <r>
      <rPr>
        <sz val="11"/>
        <rFont val="Times New Roman"/>
        <family val="1"/>
        <charset val="238"/>
      </rPr>
      <t xml:space="preserve"> vodo. (K-FLEX)</t>
    </r>
  </si>
  <si>
    <t>ST19 × 22 (DN15)</t>
  </si>
  <si>
    <t>ST19 × 28 (DN20)</t>
  </si>
  <si>
    <t>ST19 × 35 (DN25)</t>
  </si>
  <si>
    <t>Dobava in montaža: Cevni nosilec z vgrajenim trdim poliuretanskim vložkom, difuzijska upornost (mi &gt; 7000), za ločitev instalacije hlajenja od pridrdilnega in nosilnega materiala, komplet z lepilom in samolepilnimi trakovi</t>
  </si>
  <si>
    <t xml:space="preserve">npr.: </t>
  </si>
  <si>
    <t>MUPRO</t>
  </si>
  <si>
    <t xml:space="preserve">tip: </t>
  </si>
  <si>
    <t>ISO - DN 25</t>
  </si>
  <si>
    <t>Poševnosedežni ventil za Ročno uravnoteženje pretoka, z navojnima priključkoma, zaporno ročico, komplet s tesnilnim materialom</t>
  </si>
  <si>
    <t>npr: DANFOSS tip: MSV-BD NN</t>
  </si>
  <si>
    <t>DN25 (pN16)</t>
  </si>
  <si>
    <t>DN15</t>
  </si>
  <si>
    <t>Zaključna dela</t>
  </si>
  <si>
    <t>Hladni tlačni preizkus cevovodov</t>
  </si>
  <si>
    <t>Izpiranje cevovodov z vodo ali komprimiranim zrakom</t>
  </si>
  <si>
    <t xml:space="preserve">Poskusno obratovanje, sestavljeno iz naslednjih dejavnosti:                                    </t>
  </si>
  <si>
    <t xml:space="preserve"> - polnjenje cevovodov, odzračenje</t>
  </si>
  <si>
    <t xml:space="preserve"> - pregled instalacije</t>
  </si>
  <si>
    <t xml:space="preserve"> - regulacija armatur</t>
  </si>
  <si>
    <t xml:space="preserve"> - preureditev delovanja črpalk</t>
  </si>
  <si>
    <t xml:space="preserve"> - izdelava zapisnikov o preizkusih</t>
  </si>
  <si>
    <t>Pripravljalna dela</t>
  </si>
  <si>
    <t>zarisovanje, zaključna dela</t>
  </si>
  <si>
    <t>izdelava obratovalnih navodil in napisnih tablic</t>
  </si>
  <si>
    <t>VODOVOD</t>
  </si>
  <si>
    <t>3.</t>
  </si>
  <si>
    <t>Demontaža obstoječe opreme prezračevanja (distribucijski elementi, kanalski rarazvodi, ...), odvoz na trajno deponijo</t>
  </si>
  <si>
    <t>5.1.</t>
  </si>
  <si>
    <t>5.2.</t>
  </si>
  <si>
    <r>
      <rPr>
        <b/>
        <sz val="11"/>
        <rFont val="Times New Roman"/>
        <family val="1"/>
        <charset val="238"/>
      </rPr>
      <t>Pravokotni ventilacijski kanali</t>
    </r>
    <r>
      <rPr>
        <sz val="11"/>
        <rFont val="Times New Roman"/>
        <family val="1"/>
        <charset val="238"/>
      </rPr>
      <t xml:space="preserve">, izdelani iz pocinkane pločevine nazivne velikosti in debeline po SIST EN 1505 oziroma po DIN 24190 in 2419, oblike F (vzdolžno zarobljeni), med seboj so spojeni prirobnično. Pri vseh spremembah smeri za več kot 30° so v loke ali kolena vstavljanja vodila, ki se namestijo na 1/4 do 1/3 širine loka oziroma kolena. </t>
    </r>
    <r>
      <rPr>
        <b/>
        <sz val="11"/>
        <rFont val="Times New Roman"/>
        <family val="1"/>
        <charset val="238"/>
      </rPr>
      <t/>
    </r>
  </si>
  <si>
    <t>Ogrevanje</t>
  </si>
  <si>
    <t>Toplozračna zavesa</t>
  </si>
  <si>
    <t>Biddle tip SensAir SR L-200-H3E-F</t>
  </si>
  <si>
    <t>Širina vrat: 1,95 m  višina vrat: 3,0 m</t>
  </si>
  <si>
    <r>
      <t>pretok zraka: 4480 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/h (2000-6300 )</t>
    </r>
  </si>
  <si>
    <t>Krmiljenje delovanja: elektron.termostat, regulator 3 hitrosti ventilatorja, brezstični senzor odpiranja vrat</t>
  </si>
  <si>
    <r>
      <rPr>
        <b/>
        <sz val="11"/>
        <rFont val="Times New Roman"/>
        <family val="1"/>
        <charset val="238"/>
      </rPr>
      <t xml:space="preserve">Toplozračna zavesa </t>
    </r>
    <r>
      <rPr>
        <sz val="11"/>
        <rFont val="Times New Roman"/>
        <family val="1"/>
        <charset val="238"/>
      </rPr>
      <t xml:space="preserve">za horizontalno </t>
    </r>
    <r>
      <rPr>
        <b/>
        <sz val="11"/>
        <rFont val="Times New Roman"/>
        <family val="1"/>
        <charset val="238"/>
      </rPr>
      <t>VIDNO</t>
    </r>
    <r>
      <rPr>
        <sz val="11"/>
        <rFont val="Times New Roman"/>
        <family val="1"/>
        <charset val="238"/>
      </rPr>
      <t xml:space="preserve"> vgradnjo nad vrati, v funkciji zmanjšanja toplotnih izgub ob odpiranju vrat</t>
    </r>
  </si>
  <si>
    <t>S posebej oblikovano izpihovalno rešetko, ki omogoča uporabo manjšega pretoka zraka ob zagotavljanju ustreznega dometa zračnega toka. Hitrost zraka je merjena v skladu s standardom ISO 27327-1. Zavesa na ta način nikoli ne porablja več energije, kot je potrebno</t>
  </si>
  <si>
    <t xml:space="preserve">El. DOgrelnik: moč 7,4 kW </t>
  </si>
  <si>
    <t>Vodni grelnik: Toplot. moč 15,1 kW Tvtoka=40°C dT 10K</t>
  </si>
  <si>
    <t>Opremljena s "pametnim" regulatorjem (pretok zraka in toplotna moč sta krmiljena avtomatsko, na podlagi odprtja vrat, temperature v prostoru in zunanje temperature. Stanski krmilni panel na dotik, z i-sense tehnologojo</t>
  </si>
  <si>
    <t>napr.: Danfoss VRG3-AMV 435 pogon AMV 435 (230 V)</t>
  </si>
  <si>
    <r>
      <t xml:space="preserve">Elektronsko regulirana </t>
    </r>
    <r>
      <rPr>
        <b/>
        <sz val="11"/>
        <rFont val="Times New Roman"/>
        <family val="1"/>
        <charset val="238"/>
      </rPr>
      <t>obtočna črpalka</t>
    </r>
    <r>
      <rPr>
        <sz val="11"/>
        <rFont val="Times New Roman"/>
        <family val="1"/>
        <charset val="238"/>
      </rPr>
      <t xml:space="preserve">                              z navojnimi / prirobničnimi priključki PN6, za temp. območje T=60°C ogrevanje, vključno s spojnim in tesnilnim materialom ter regulacijsko opremo </t>
    </r>
  </si>
  <si>
    <t>WILO Yonos PICO 25/1-6</t>
  </si>
  <si>
    <r>
      <rPr>
        <b/>
        <sz val="11"/>
        <rFont val="Times New Roman"/>
        <family val="1"/>
        <charset val="238"/>
      </rPr>
      <t>Č1</t>
    </r>
    <r>
      <rPr>
        <sz val="11"/>
        <rFont val="Times New Roman"/>
        <family val="1"/>
        <charset val="238"/>
      </rPr>
      <t>-obtok toplovodni grelnik</t>
    </r>
  </si>
  <si>
    <r>
      <t>pretok: 1,3 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/h  dobavna višina:  25 kPa</t>
    </r>
  </si>
  <si>
    <r>
      <t>DN20 (pN16), Kvs= 6,6 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/h   pretok q=21-5280 kg/h</t>
    </r>
  </si>
  <si>
    <t>Predelava obstoječega radiatorskega razvoda zaradi vgradnje nove toplozračne zavese</t>
  </si>
  <si>
    <t>OPOMBA: cevni material zajet v točki cevi</t>
  </si>
  <si>
    <t>Veja oz. odsek cevnega razvoda, ki je predmet prenove</t>
  </si>
  <si>
    <r>
      <t>DN15 /16  Kvs=4,0 m</t>
    </r>
    <r>
      <rPr>
        <vertAlign val="superscript"/>
        <sz val="11"/>
        <color theme="1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>h – dpventila=10 kPa</t>
    </r>
  </si>
  <si>
    <t>Dobava in montaža: Krogelna pipa z navojnimi priključki in zaporno ročico</t>
  </si>
  <si>
    <t>DN 25 (pN 16)</t>
  </si>
  <si>
    <t xml:space="preserve">Protipovratni vzmetni ventil, po DIN 3202, z navojnimi priključki </t>
  </si>
  <si>
    <t>Dobava in montaža: Čistilni kos z navojnimi priključki</t>
  </si>
  <si>
    <r>
      <t xml:space="preserve">Okrogli bimetalni </t>
    </r>
    <r>
      <rPr>
        <b/>
        <sz val="11"/>
        <rFont val="Times New Roman"/>
        <family val="1"/>
        <charset val="238"/>
      </rPr>
      <t>termometer</t>
    </r>
    <r>
      <rPr>
        <sz val="11"/>
        <rFont val="Times New Roman"/>
        <family val="1"/>
        <charset val="238"/>
      </rPr>
      <t xml:space="preserve"> (s cevno potopno tuljko)
(D= 80 mm), s priključkom zadaj</t>
    </r>
  </si>
  <si>
    <t>T= 0÷120°C</t>
  </si>
  <si>
    <r>
      <t xml:space="preserve">Okrogli </t>
    </r>
    <r>
      <rPr>
        <b/>
        <sz val="11"/>
        <rFont val="Times New Roman"/>
        <family val="1"/>
        <charset val="238"/>
      </rPr>
      <t>manometer</t>
    </r>
    <r>
      <rPr>
        <sz val="11"/>
        <rFont val="Times New Roman"/>
        <family val="1"/>
        <charset val="238"/>
      </rPr>
      <t>, ohišje Ø100 mm, z navojnim priključkom komplet z zapornim ventilom</t>
    </r>
  </si>
  <si>
    <t>p= 0÷8 bar</t>
  </si>
  <si>
    <t>Skupaj:</t>
  </si>
  <si>
    <t>NOTRANJI VODOVOD</t>
  </si>
  <si>
    <t>Začepljenje (blindiranje) cevnega razvoda vode (HV-hladna voda, TV-topla voda, C-cirkulacija), na horizontalnem razvodu pod stropom kleti, po pravilu stroke - brez mrtvih rokavov</t>
  </si>
  <si>
    <t>Demontaža obstoječe sanitarne opreme, odvoz na trajno deponijo</t>
  </si>
  <si>
    <t>TROJNO pomivalno korito (nerjaveče jeklo)</t>
  </si>
  <si>
    <t>kpl.</t>
  </si>
  <si>
    <t>OPOMBA: obstoječi cevni razvod iz pocinkanih cevi za vodo</t>
  </si>
  <si>
    <t>Izvedba priključka - vgradnja "Y" kosa, na obstoječi kanalizacijski vertikali (material LŽ110), zaradi priključevanja odtoka iz prejšnje točke</t>
  </si>
  <si>
    <t>Toplotna izolacija felksibilni izolacijski cevaki, izdelani iz zaprtocelične elastomerne pene iz sintetičnega kavčuka (λ≤0,04W/mK pri 10°C - npr. Armacell ACE+), samugasljivo ter nizko vnetljivo, vključno potrebno lepilo</t>
  </si>
  <si>
    <t>UPONOR MLCP</t>
  </si>
  <si>
    <t>DN25: 32x3,0  debelina izolacije 13 mm</t>
  </si>
  <si>
    <t>DN15: 20x2,25 debelina izolacije 13 mm</t>
  </si>
  <si>
    <t>Za razvod "DEMI" vode do preseljenega pomivalnega stroja MIELE</t>
  </si>
  <si>
    <t>Večplastna PE cev v palicah, spajanje s PE press fitingi, difuzijsko tesna (sestavljena iz: PE-RT-PE vezni sloj-vzdolžno prekrivno varjen aluminij). Normanlno vnetljiva, klasifikacija materiala B2 skladno s standardom DIN4102. Mak. temp. 95°C, max trajni trajni obratovalni tlak 10 bar</t>
  </si>
  <si>
    <t>Dobava in montaža: Spojni, tesnilni,  nosilni in pritrdilni material za cevi, sestoječ iz: varilni material,  nosilne objemke z zateznimi vijaki in gumiranim vložkom (npr: MUPRO), jekleni profili (NPU in NPL), jekleni pocinkani perforiran trak, jeklene navojne palice in jekleni vijaki (M8, M10, M12), vložki za vgradnjo v zid ali beton</t>
  </si>
  <si>
    <t>Začepljenje (blindiranje) kanalizacijskega odtoka, (v steni ali tleh), po pravilu stroke - plinotesno</t>
  </si>
  <si>
    <t xml:space="preserve">umivalnik </t>
  </si>
  <si>
    <t xml:space="preserve">TROJNO pomivalno korito </t>
  </si>
  <si>
    <t>LD-13/1/W/F/K/M/U/P/I9  dolžine L=600mm</t>
  </si>
  <si>
    <r>
      <t>Vdov=115 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/h in tekoči meter dolžine dif. dp=35 Pa</t>
    </r>
  </si>
  <si>
    <t>RŽ-1A/3/B2 B×H=355x280</t>
  </si>
  <si>
    <t>RŽ-1A/3/B2 B×H=250x200</t>
  </si>
  <si>
    <t>RŽ-1A/3/B2 B×H=140x200</t>
  </si>
  <si>
    <t>RŽ-1A/3/B2 B×H=500x300</t>
  </si>
  <si>
    <t>RŽ-1A/3/B2 B×H=355x315</t>
  </si>
  <si>
    <t>prezračevalni kanali dimenzij navedenih v prejšnji točki</t>
  </si>
  <si>
    <t>Priprava - izvedba prirobničnega priključka na prezračevalnem kanalu, vključno tesnilni in pritrdilni material</t>
  </si>
  <si>
    <r>
      <t xml:space="preserve">Demontaža - odstranitev </t>
    </r>
    <r>
      <rPr>
        <sz val="11"/>
        <rFont val="Times New Roman"/>
        <family val="1"/>
        <charset val="238"/>
      </rPr>
      <t>obstoječih Regulacijskih Žaluzij, na izstopu prezračevalnega kanala iz instalacijskega jaška in montaža vmesnega kosa prezračevalnega kanala, predvidoma 100 mm)</t>
    </r>
  </si>
  <si>
    <t>vključno tesnilni in pritrdilni material</t>
  </si>
  <si>
    <t>prezračevalni kanal dimenzij 630x280</t>
  </si>
  <si>
    <t>prezračevalni kanal dimenzij 1000x400</t>
  </si>
  <si>
    <t>SR - 100</t>
  </si>
  <si>
    <t>SR - 160</t>
  </si>
  <si>
    <t xml:space="preserve">Toplotna izolacija kanala z zaprto celično strukturo, Armstrong tip AF / Armafleks T-99) ali ustrezen drug proizvod, izbor ponudnika: . . </t>
  </si>
  <si>
    <t>kanali: SVEŽI / ZAVRŽENI in DOVEDENI zrak</t>
  </si>
  <si>
    <t>kot napr.: Armaflex debelina 19 mm (lepilo tip 520)</t>
  </si>
  <si>
    <t>RŽ-1A/3/B2 B×H=200x200</t>
  </si>
  <si>
    <t>dim.: 350x250 mm</t>
  </si>
  <si>
    <t>v območju urejanja prostora skladišče zdravil, demontaža dveh distribucijskih elementov PV-2</t>
  </si>
  <si>
    <t xml:space="preserve">Demontaža in ponovna montaža spuščenega stropa v hodniku zahodnega trakta, zaradi zamenjave prezračevalnega kanala (večja dimenzija) </t>
  </si>
  <si>
    <t>hodnik širine 2 m, dolžine 30 m</t>
  </si>
  <si>
    <t>Dvojni (hybridni) grelnik zraka, osnovno ogrevanje vrši toplovodni grelnik, po potrebi samodejna vključitev el. DOgrelnika</t>
  </si>
  <si>
    <r>
      <t xml:space="preserve">Tripotni ventil </t>
    </r>
    <r>
      <rPr>
        <sz val="11"/>
        <rFont val="Times New Roman"/>
        <family val="1"/>
        <charset val="238"/>
      </rPr>
      <t>z el. motornim pogonom za 3-točkovni regulacijski signal, za PN16, z navojnimi priključki, mešalna funkcija, regulacija ogrevanja (pripadajoči ventil naprave)</t>
    </r>
  </si>
  <si>
    <t>ISO - DN 15</t>
  </si>
  <si>
    <t>ISO - DN 20</t>
  </si>
  <si>
    <t>Demontaža obstoječe opreme ogrevanje (električna toplozračna zavesa)</t>
  </si>
  <si>
    <t>umivalnik (fajančevina / keramika)</t>
  </si>
  <si>
    <t>2 kos izlivni krogelni ventil DN20 s filterno mrežico, z navojnim nastavkom</t>
  </si>
  <si>
    <t>izvedba priključka s kanalizacijskimi cevmi PP50, na kanalizacijski odtok Ø50, s funkcijo smradne zapore</t>
  </si>
  <si>
    <t>izvedba priključka DN20 na razvod hladne vode</t>
  </si>
  <si>
    <t>Priključitev pomivalnega stroja (preseljen pom.s Miele) na vodovodno instalacijo in kanalizacijo, vključno s tesnilnim in pritrdilnim materialom  (ob obstoječem pom.s.)</t>
  </si>
  <si>
    <r>
      <rPr>
        <b/>
        <sz val="11"/>
        <rFont val="Times New Roman"/>
        <family val="1"/>
        <charset val="238"/>
      </rPr>
      <t>Regulacijske žaluzije</t>
    </r>
    <r>
      <rPr>
        <sz val="11"/>
        <rFont val="Times New Roman"/>
        <family val="1"/>
        <charset val="238"/>
      </rPr>
      <t xml:space="preserve"> - ročna nastavitev pretoka, za montažo v pravokotni kanal, sestoječa iz: okvir z prirobičnima priključkoma, ročica z možnostjo blokiranja v nastavljenem položaju, komplet z drobnim pritrdilnim materialom</t>
    </r>
  </si>
  <si>
    <t>v območju urejanja prostorov vodje oddelka in tajništva, demontaža štirih distribucijskih elementov</t>
  </si>
  <si>
    <t>izvedba priključka DN20 na razvod "mehke" vode</t>
  </si>
  <si>
    <t>razvodi vode v tleh, instalacijskih jaških, vidno</t>
  </si>
  <si>
    <r>
      <t>"Razrez"</t>
    </r>
    <r>
      <rPr>
        <sz val="11"/>
        <rFont val="Times New Roman"/>
        <family val="1"/>
        <charset val="238"/>
      </rPr>
      <t xml:space="preserve"> kanalskega razvoda, zaradi vgradnje Regulacijskih Žaluzij iz prejšnje točke (demontaža in ponovna montaža predvidoma 2 meterskega kosa prezračevalnega kanala)</t>
    </r>
  </si>
  <si>
    <t>RŽ-1A/3/B2 B×H=250x160</t>
  </si>
</sst>
</file>

<file path=xl/styles.xml><?xml version="1.0" encoding="utf-8"?>
<styleSheet xmlns="http://schemas.openxmlformats.org/spreadsheetml/2006/main">
  <numFmts count="4">
    <numFmt numFmtId="43" formatCode="_-* #,##0.00\ _S_I_T_-;\-* #,##0.00\ _S_I_T_-;_-* &quot;-&quot;??\ _S_I_T_-;_-@_-"/>
    <numFmt numFmtId="164" formatCode="000"/>
    <numFmt numFmtId="165" formatCode="#,##0.00\ _€"/>
    <numFmt numFmtId="166" formatCode="0.0%"/>
  </numFmts>
  <fonts count="4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Courier"/>
      <family val="1"/>
      <charset val="238"/>
    </font>
    <font>
      <sz val="10"/>
      <name val="Arial CE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indexed="1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11"/>
      <name val="Arial Narrow CE"/>
      <charset val="238"/>
    </font>
    <font>
      <sz val="11"/>
      <name val="Arial Narrow CE"/>
      <family val="2"/>
      <charset val="238"/>
    </font>
    <font>
      <sz val="11"/>
      <color indexed="48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1" fillId="0" borderId="0"/>
    <xf numFmtId="0" fontId="13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20" borderId="2" applyNumberFormat="0" applyAlignment="0" applyProtection="0"/>
    <xf numFmtId="0" fontId="22" fillId="21" borderId="3" applyNumberFormat="0" applyAlignment="0" applyProtection="0"/>
    <xf numFmtId="0" fontId="24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2" applyNumberFormat="0" applyAlignment="0" applyProtection="0"/>
    <xf numFmtId="0" fontId="31" fillId="20" borderId="7" applyNumberFormat="0" applyAlignment="0" applyProtection="0"/>
    <xf numFmtId="0" fontId="29" fillId="0" borderId="8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34" fillId="0" borderId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5" fillId="23" borderId="9" applyNumberFormat="0" applyFont="0" applyAlignment="0" applyProtection="0"/>
    <xf numFmtId="0" fontId="14" fillId="23" borderId="9" applyNumberFormat="0" applyFont="0" applyAlignment="0" applyProtection="0"/>
    <xf numFmtId="0" fontId="3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9" fillId="0" borderId="8" applyNumberFormat="0" applyFill="0" applyAlignment="0" applyProtection="0"/>
    <xf numFmtId="0" fontId="22" fillId="21" borderId="3" applyNumberFormat="0" applyAlignment="0" applyProtection="0"/>
    <xf numFmtId="0" fontId="21" fillId="20" borderId="2" applyNumberFormat="0" applyAlignment="0" applyProtection="0"/>
    <xf numFmtId="0" fontId="20" fillId="3" borderId="0" applyNumberFormat="0" applyBorder="0" applyAlignment="0" applyProtection="0"/>
    <xf numFmtId="0" fontId="32" fillId="0" borderId="10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8" fillId="7" borderId="2" applyNumberFormat="0" applyAlignment="0" applyProtection="0"/>
    <xf numFmtId="0" fontId="32" fillId="0" borderId="10" applyNumberFormat="0" applyFill="0" applyAlignment="0" applyProtection="0"/>
    <xf numFmtId="0" fontId="35" fillId="0" borderId="0"/>
    <xf numFmtId="0" fontId="11" fillId="0" borderId="0"/>
    <xf numFmtId="0" fontId="34" fillId="0" borderId="0"/>
    <xf numFmtId="0" fontId="18" fillId="0" borderId="0"/>
    <xf numFmtId="9" fontId="3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23" borderId="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5" fillId="0" borderId="0"/>
    <xf numFmtId="0" fontId="41" fillId="0" borderId="0"/>
    <xf numFmtId="43" fontId="41" fillId="0" borderId="0" applyFont="0" applyFill="0" applyBorder="0" applyAlignment="0" applyProtection="0"/>
    <xf numFmtId="0" fontId="42" fillId="0" borderId="0"/>
    <xf numFmtId="0" fontId="3" fillId="0" borderId="0"/>
  </cellStyleXfs>
  <cellXfs count="163">
    <xf numFmtId="0" fontId="0" fillId="0" borderId="0" xfId="0"/>
    <xf numFmtId="0" fontId="0" fillId="0" borderId="0" xfId="0" applyAlignment="1">
      <alignment horizontal="left" vertical="top"/>
    </xf>
    <xf numFmtId="0" fontId="5" fillId="0" borderId="0" xfId="0" applyFont="1"/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>
      <alignment wrapText="1"/>
    </xf>
    <xf numFmtId="4" fontId="5" fillId="0" borderId="0" xfId="0" applyNumberFormat="1" applyFont="1"/>
    <xf numFmtId="14" fontId="5" fillId="0" borderId="0" xfId="0" applyNumberFormat="1" applyFont="1" applyAlignment="1">
      <alignment vertical="top" wrapText="1"/>
    </xf>
    <xf numFmtId="164" fontId="36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right"/>
    </xf>
    <xf numFmtId="1" fontId="5" fillId="0" borderId="1" xfId="0" applyNumberFormat="1" applyFont="1" applyBorder="1" applyAlignment="1">
      <alignment horizontal="left" indent="1"/>
    </xf>
    <xf numFmtId="4" fontId="5" fillId="0" borderId="1" xfId="0" applyNumberFormat="1" applyFont="1" applyBorder="1" applyAlignment="1"/>
    <xf numFmtId="0" fontId="5" fillId="0" borderId="1" xfId="0" applyNumberFormat="1" applyFont="1" applyBorder="1" applyAlignment="1">
      <alignment wrapText="1"/>
    </xf>
    <xf numFmtId="0" fontId="6" fillId="0" borderId="0" xfId="0" applyFont="1" applyProtection="1">
      <protection locked="0"/>
    </xf>
    <xf numFmtId="2" fontId="6" fillId="0" borderId="0" xfId="0" applyNumberFormat="1" applyFont="1" applyAlignment="1" applyProtection="1">
      <alignment horizontal="right"/>
      <protection locked="0"/>
    </xf>
    <xf numFmtId="0" fontId="6" fillId="0" borderId="0" xfId="0" applyFont="1" applyAlignment="1" applyProtection="1">
      <protection locked="0"/>
    </xf>
    <xf numFmtId="4" fontId="6" fillId="0" borderId="1" xfId="0" applyNumberFormat="1" applyFont="1" applyBorder="1" applyAlignment="1" applyProtection="1">
      <protection locked="0"/>
    </xf>
    <xf numFmtId="0" fontId="6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center"/>
    </xf>
    <xf numFmtId="0" fontId="6" fillId="0" borderId="0" xfId="0" applyFont="1" applyProtection="1"/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horizontal="justify" vertical="top" wrapText="1"/>
    </xf>
    <xf numFmtId="0" fontId="6" fillId="0" borderId="0" xfId="0" applyFont="1" applyAlignment="1" applyProtection="1"/>
    <xf numFmtId="0" fontId="6" fillId="0" borderId="0" xfId="0" applyFont="1" applyAlignment="1" applyProtection="1">
      <alignment horizontal="center" vertical="top" wrapText="1"/>
    </xf>
    <xf numFmtId="0" fontId="6" fillId="0" borderId="0" xfId="4" applyNumberFormat="1" applyFont="1" applyAlignment="1" applyProtection="1">
      <alignment wrapText="1"/>
    </xf>
    <xf numFmtId="164" fontId="6" fillId="0" borderId="1" xfId="0" applyNumberFormat="1" applyFont="1" applyBorder="1" applyAlignment="1" applyProtection="1">
      <alignment horizontal="left" vertical="top"/>
    </xf>
    <xf numFmtId="49" fontId="6" fillId="0" borderId="1" xfId="0" applyNumberFormat="1" applyFont="1" applyBorder="1" applyAlignment="1" applyProtection="1">
      <alignment horizontal="center"/>
    </xf>
    <xf numFmtId="0" fontId="34" fillId="0" borderId="0" xfId="0" applyFont="1" applyBorder="1" applyAlignment="1" applyProtection="1">
      <protection locked="0"/>
    </xf>
    <xf numFmtId="0" fontId="37" fillId="0" borderId="0" xfId="0" applyFont="1" applyBorder="1" applyAlignment="1" applyProtection="1">
      <protection locked="0"/>
    </xf>
    <xf numFmtId="0" fontId="7" fillId="0" borderId="0" xfId="0" applyFont="1" applyAlignment="1" applyProtection="1"/>
    <xf numFmtId="0" fontId="6" fillId="0" borderId="1" xfId="0" applyNumberFormat="1" applyFont="1" applyBorder="1" applyAlignment="1" applyProtection="1"/>
    <xf numFmtId="1" fontId="6" fillId="0" borderId="1" xfId="0" applyNumberFormat="1" applyFont="1" applyBorder="1" applyAlignment="1" applyProtection="1">
      <alignment horizontal="center"/>
    </xf>
    <xf numFmtId="164" fontId="40" fillId="0" borderId="0" xfId="0" applyNumberFormat="1" applyFont="1" applyAlignment="1">
      <alignment horizontal="left" vertical="top"/>
    </xf>
    <xf numFmtId="2" fontId="6" fillId="0" borderId="0" xfId="0" applyNumberFormat="1" applyFont="1"/>
    <xf numFmtId="0" fontId="6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39" fillId="0" borderId="0" xfId="0" applyFont="1"/>
    <xf numFmtId="2" fontId="39" fillId="0" borderId="0" xfId="0" applyNumberFormat="1" applyFont="1" applyAlignment="1">
      <alignment horizontal="right"/>
    </xf>
    <xf numFmtId="0" fontId="39" fillId="0" borderId="0" xfId="0" applyFont="1" applyAlignment="1">
      <alignment horizontal="center"/>
    </xf>
    <xf numFmtId="0" fontId="6" fillId="0" borderId="0" xfId="0" applyFont="1" applyAlignment="1">
      <alignment vertical="top"/>
    </xf>
    <xf numFmtId="164" fontId="40" fillId="0" borderId="0" xfId="4" applyNumberFormat="1" applyFont="1" applyAlignment="1">
      <alignment horizontal="left" vertical="top"/>
    </xf>
    <xf numFmtId="0" fontId="6" fillId="0" borderId="0" xfId="4" applyNumberFormat="1" applyFont="1" applyAlignment="1">
      <alignment wrapText="1"/>
    </xf>
    <xf numFmtId="165" fontId="6" fillId="0" borderId="0" xfId="4" applyNumberFormat="1" applyFont="1" applyAlignment="1"/>
    <xf numFmtId="4" fontId="40" fillId="0" borderId="0" xfId="2" applyNumberFormat="1" applyFont="1" applyAlignment="1"/>
    <xf numFmtId="165" fontId="40" fillId="0" borderId="0" xfId="4" applyNumberFormat="1" applyFont="1" applyAlignment="1">
      <alignment horizontal="right" indent="1"/>
    </xf>
    <xf numFmtId="4" fontId="6" fillId="0" borderId="0" xfId="4" applyNumberFormat="1" applyFont="1" applyAlignment="1">
      <alignment horizontal="left" vertical="top" wrapText="1"/>
    </xf>
    <xf numFmtId="0" fontId="39" fillId="0" borderId="0" xfId="0" applyFont="1" applyAlignment="1">
      <alignment horizontal="right"/>
    </xf>
    <xf numFmtId="0" fontId="5" fillId="0" borderId="0" xfId="0" applyFont="1" applyAlignment="1">
      <alignment vertical="top" wrapText="1"/>
    </xf>
    <xf numFmtId="4" fontId="5" fillId="0" borderId="0" xfId="0" applyNumberFormat="1" applyFont="1"/>
    <xf numFmtId="4" fontId="5" fillId="0" borderId="0" xfId="0" applyNumberFormat="1" applyFont="1" applyAlignment="1">
      <alignment wrapText="1"/>
    </xf>
    <xf numFmtId="0" fontId="6" fillId="0" borderId="11" xfId="0" applyFont="1" applyBorder="1" applyAlignment="1" applyProtection="1">
      <alignment horizontal="left" vertical="top"/>
    </xf>
    <xf numFmtId="0" fontId="6" fillId="0" borderId="11" xfId="0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center" vertical="top"/>
    </xf>
    <xf numFmtId="4" fontId="6" fillId="0" borderId="11" xfId="0" applyNumberFormat="1" applyFont="1" applyBorder="1" applyAlignment="1" applyProtection="1">
      <alignment horizontal="center" vertical="top"/>
      <protection locked="0"/>
    </xf>
    <xf numFmtId="0" fontId="6" fillId="0" borderId="11" xfId="0" applyFont="1" applyBorder="1" applyAlignment="1" applyProtection="1">
      <alignment horizontal="center" vertical="top"/>
      <protection locked="0"/>
    </xf>
    <xf numFmtId="0" fontId="6" fillId="0" borderId="0" xfId="0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vertical="top"/>
    </xf>
    <xf numFmtId="4" fontId="6" fillId="0" borderId="0" xfId="0" applyNumberFormat="1" applyFont="1" applyBorder="1" applyAlignment="1" applyProtection="1">
      <alignment horizontal="center" vertical="top"/>
      <protection locked="0"/>
    </xf>
    <xf numFmtId="0" fontId="6" fillId="0" borderId="0" xfId="0" applyFont="1" applyBorder="1" applyAlignment="1" applyProtection="1">
      <alignment horizontal="center" vertical="top"/>
      <protection locked="0"/>
    </xf>
    <xf numFmtId="164" fontId="36" fillId="0" borderId="0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horizontal="left" indent="1"/>
    </xf>
    <xf numFmtId="4" fontId="5" fillId="0" borderId="0" xfId="0" applyNumberFormat="1" applyFont="1" applyBorder="1" applyAlignment="1"/>
    <xf numFmtId="49" fontId="6" fillId="0" borderId="0" xfId="4" applyNumberFormat="1" applyFont="1" applyAlignment="1">
      <alignment horizontal="center"/>
    </xf>
    <xf numFmtId="166" fontId="6" fillId="0" borderId="0" xfId="0" applyNumberFormat="1" applyFont="1" applyAlignment="1">
      <alignment horizontal="center" vertical="top" wrapText="1"/>
    </xf>
    <xf numFmtId="0" fontId="6" fillId="0" borderId="0" xfId="4" applyNumberFormat="1" applyFont="1" applyAlignment="1" applyProtection="1">
      <alignment vertical="top" wrapText="1"/>
    </xf>
    <xf numFmtId="0" fontId="6" fillId="0" borderId="0" xfId="0" applyFont="1" applyAlignment="1">
      <alignment horizontal="right" wrapText="1"/>
    </xf>
    <xf numFmtId="0" fontId="6" fillId="0" borderId="0" xfId="4" applyNumberFormat="1" applyFont="1" applyAlignment="1">
      <alignment horizontal="left" vertical="top" wrapText="1"/>
    </xf>
    <xf numFmtId="49" fontId="6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right"/>
    </xf>
    <xf numFmtId="0" fontId="6" fillId="0" borderId="0" xfId="0" applyFont="1" applyAlignment="1">
      <alignment horizontal="left"/>
    </xf>
    <xf numFmtId="2" fontId="6" fillId="0" borderId="0" xfId="0" applyNumberFormat="1" applyFont="1" applyAlignment="1"/>
    <xf numFmtId="16" fontId="10" fillId="0" borderId="0" xfId="0" applyNumberFormat="1" applyFont="1" applyAlignment="1">
      <alignment vertical="top" wrapText="1"/>
    </xf>
    <xf numFmtId="0" fontId="7" fillId="0" borderId="0" xfId="0" applyFont="1"/>
    <xf numFmtId="0" fontId="6" fillId="0" borderId="0" xfId="2" applyNumberFormat="1" applyFont="1" applyAlignment="1">
      <alignment wrapText="1"/>
    </xf>
    <xf numFmtId="4" fontId="6" fillId="0" borderId="0" xfId="4" applyNumberFormat="1" applyFont="1" applyAlignment="1"/>
    <xf numFmtId="164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left" indent="1"/>
    </xf>
    <xf numFmtId="4" fontId="6" fillId="0" borderId="0" xfId="0" applyNumberFormat="1" applyFont="1" applyAlignment="1"/>
    <xf numFmtId="2" fontId="40" fillId="0" borderId="0" xfId="0" applyNumberFormat="1" applyFont="1" applyAlignment="1"/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center" vertical="top"/>
    </xf>
    <xf numFmtId="1" fontId="6" fillId="0" borderId="0" xfId="0" applyNumberFormat="1" applyFont="1" applyAlignment="1">
      <alignment horizontal="right"/>
    </xf>
    <xf numFmtId="0" fontId="6" fillId="0" borderId="0" xfId="0" applyNumberFormat="1" applyFont="1" applyAlignment="1">
      <alignment vertical="top" wrapText="1"/>
    </xf>
    <xf numFmtId="1" fontId="6" fillId="0" borderId="0" xfId="0" applyNumberFormat="1" applyFont="1" applyAlignment="1">
      <alignment horizontal="right" indent="1"/>
    </xf>
    <xf numFmtId="164" fontId="38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 applyProtection="1">
      <alignment vertical="top" wrapText="1"/>
    </xf>
    <xf numFmtId="4" fontId="40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1" fontId="43" fillId="0" borderId="0" xfId="0" applyNumberFormat="1" applyFont="1" applyAlignment="1">
      <alignment horizontal="right"/>
    </xf>
    <xf numFmtId="164" fontId="40" fillId="0" borderId="0" xfId="2" applyNumberFormat="1" applyFont="1" applyAlignment="1">
      <alignment horizontal="left" vertical="top"/>
    </xf>
    <xf numFmtId="49" fontId="6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left" indent="1"/>
    </xf>
    <xf numFmtId="4" fontId="6" fillId="0" borderId="0" xfId="2" applyNumberFormat="1" applyFont="1" applyAlignment="1"/>
    <xf numFmtId="1" fontId="6" fillId="0" borderId="0" xfId="0" applyNumberFormat="1" applyFont="1" applyAlignment="1"/>
    <xf numFmtId="0" fontId="6" fillId="0" borderId="0" xfId="5" applyFont="1" applyAlignment="1">
      <alignment wrapText="1"/>
    </xf>
    <xf numFmtId="0" fontId="7" fillId="0" borderId="0" xfId="0" applyFont="1" applyAlignment="1">
      <alignment vertical="top" wrapText="1"/>
    </xf>
    <xf numFmtId="0" fontId="39" fillId="0" borderId="0" xfId="0" applyFont="1" applyAlignment="1">
      <alignment wrapText="1"/>
    </xf>
    <xf numFmtId="164" fontId="38" fillId="0" borderId="0" xfId="0" applyNumberFormat="1" applyFont="1" applyAlignment="1">
      <alignment horizontal="left" vertical="top"/>
    </xf>
    <xf numFmtId="9" fontId="6" fillId="0" borderId="0" xfId="0" applyNumberFormat="1" applyFont="1" applyAlignment="1">
      <alignment vertical="top" wrapText="1"/>
    </xf>
    <xf numFmtId="164" fontId="40" fillId="0" borderId="1" xfId="0" applyNumberFormat="1" applyFont="1" applyBorder="1" applyAlignment="1">
      <alignment horizontal="left" vertical="top"/>
    </xf>
    <xf numFmtId="0" fontId="40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left" indent="1"/>
    </xf>
    <xf numFmtId="4" fontId="6" fillId="0" borderId="1" xfId="0" applyNumberFormat="1" applyFont="1" applyBorder="1" applyAlignment="1"/>
    <xf numFmtId="4" fontId="40" fillId="0" borderId="1" xfId="0" applyNumberFormat="1" applyFont="1" applyBorder="1" applyAlignment="1"/>
    <xf numFmtId="9" fontId="6" fillId="0" borderId="0" xfId="0" applyNumberFormat="1" applyFont="1" applyAlignment="1"/>
    <xf numFmtId="49" fontId="6" fillId="0" borderId="0" xfId="1" applyNumberFormat="1" applyFont="1" applyAlignment="1">
      <alignment horizontal="center"/>
    </xf>
    <xf numFmtId="2" fontId="40" fillId="0" borderId="1" xfId="0" applyNumberFormat="1" applyFont="1" applyBorder="1" applyAlignment="1"/>
    <xf numFmtId="2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right"/>
    </xf>
    <xf numFmtId="0" fontId="7" fillId="25" borderId="1" xfId="0" applyNumberFormat="1" applyFont="1" applyFill="1" applyBorder="1" applyAlignment="1"/>
    <xf numFmtId="2" fontId="6" fillId="0" borderId="0" xfId="0" applyNumberFormat="1" applyFont="1" applyBorder="1" applyAlignment="1"/>
    <xf numFmtId="49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wrapText="1"/>
    </xf>
    <xf numFmtId="164" fontId="40" fillId="0" borderId="0" xfId="0" applyNumberFormat="1" applyFont="1" applyBorder="1" applyAlignment="1">
      <alignment horizontal="left" vertical="top"/>
    </xf>
    <xf numFmtId="9" fontId="6" fillId="0" borderId="0" xfId="0" applyNumberFormat="1" applyFont="1"/>
    <xf numFmtId="164" fontId="6" fillId="0" borderId="0" xfId="101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1" fontId="6" fillId="0" borderId="1" xfId="0" applyNumberFormat="1" applyFont="1" applyBorder="1" applyAlignment="1">
      <alignment horizontal="right"/>
    </xf>
    <xf numFmtId="1" fontId="6" fillId="0" borderId="0" xfId="0" applyNumberFormat="1" applyFont="1" applyBorder="1" applyAlignment="1">
      <alignment horizontal="right"/>
    </xf>
    <xf numFmtId="0" fontId="7" fillId="0" borderId="0" xfId="0" applyNumberFormat="1" applyFont="1" applyFill="1" applyAlignment="1"/>
    <xf numFmtId="0" fontId="6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10" fillId="25" borderId="0" xfId="0" applyNumberFormat="1" applyFont="1" applyFill="1" applyAlignment="1"/>
    <xf numFmtId="1" fontId="6" fillId="0" borderId="0" xfId="1" applyNumberFormat="1" applyFont="1" applyAlignment="1">
      <alignment horizontal="right"/>
    </xf>
    <xf numFmtId="0" fontId="6" fillId="0" borderId="0" xfId="1" applyNumberFormat="1" applyFont="1" applyAlignment="1">
      <alignment wrapText="1"/>
    </xf>
    <xf numFmtId="16" fontId="5" fillId="0" borderId="0" xfId="0" applyNumberFormat="1" applyFont="1" applyAlignment="1">
      <alignment vertical="top" wrapText="1"/>
    </xf>
    <xf numFmtId="0" fontId="45" fillId="24" borderId="0" xfId="0" applyFont="1" applyFill="1" applyAlignment="1">
      <alignment horizontal="left"/>
    </xf>
    <xf numFmtId="0" fontId="6" fillId="0" borderId="0" xfId="0" applyFont="1" applyAlignment="1">
      <alignment vertical="center" wrapText="1"/>
    </xf>
    <xf numFmtId="0" fontId="0" fillId="0" borderId="0" xfId="0" applyFont="1"/>
    <xf numFmtId="0" fontId="6" fillId="0" borderId="0" xfId="1" applyNumberFormat="1" applyFont="1" applyAlignment="1">
      <alignment vertical="top" wrapText="1"/>
    </xf>
    <xf numFmtId="164" fontId="40" fillId="0" borderId="0" xfId="1" applyNumberFormat="1" applyFont="1" applyAlignment="1">
      <alignment horizontal="left" vertical="top"/>
    </xf>
    <xf numFmtId="0" fontId="6" fillId="0" borderId="0" xfId="0" applyFont="1" applyAlignment="1">
      <alignment horizontal="right" vertical="center" wrapText="1"/>
    </xf>
    <xf numFmtId="0" fontId="7" fillId="0" borderId="0" xfId="4" applyNumberFormat="1" applyFont="1" applyAlignment="1" applyProtection="1">
      <alignment wrapText="1"/>
    </xf>
    <xf numFmtId="0" fontId="6" fillId="0" borderId="0" xfId="0" applyFont="1" applyAlignment="1" applyProtection="1">
      <alignment horizontal="right" wrapText="1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right" vertical="top" wrapText="1"/>
    </xf>
    <xf numFmtId="3" fontId="6" fillId="0" borderId="0" xfId="4" applyNumberFormat="1" applyFont="1" applyAlignment="1">
      <alignment horizontal="right"/>
    </xf>
    <xf numFmtId="0" fontId="0" fillId="0" borderId="0" xfId="0" applyAlignment="1">
      <alignment horizontal="right"/>
    </xf>
    <xf numFmtId="166" fontId="6" fillId="0" borderId="0" xfId="0" applyNumberFormat="1" applyFont="1" applyAlignment="1">
      <alignment horizontal="right" vertical="top" wrapText="1"/>
    </xf>
    <xf numFmtId="164" fontId="38" fillId="0" borderId="0" xfId="0" applyNumberFormat="1" applyFont="1" applyAlignment="1">
      <alignment horizontal="left" vertical="top" wrapText="1"/>
    </xf>
  </cellXfs>
  <cellStyles count="102">
    <cellStyle name="20 % – Poudarek1 2" xfId="7"/>
    <cellStyle name="20 % – Poudarek2 2" xfId="8"/>
    <cellStyle name="20 % – Poudarek3 2" xfId="9"/>
    <cellStyle name="20 % – Poudarek4 2" xfId="10"/>
    <cellStyle name="20 % – Poudarek5 2" xfId="11"/>
    <cellStyle name="20 % – Poudarek6 2" xfId="12"/>
    <cellStyle name="40 % – Poudarek1 2" xfId="13"/>
    <cellStyle name="40 % – Poudarek2 2" xfId="14"/>
    <cellStyle name="40 % – Poudarek3 2" xfId="15"/>
    <cellStyle name="40 % – Poudarek4 2" xfId="16"/>
    <cellStyle name="40 % – Poudarek5 2" xfId="17"/>
    <cellStyle name="40 % – Poudarek6 2" xfId="18"/>
    <cellStyle name="60 % – Poudarek1 2" xfId="19"/>
    <cellStyle name="60 % – Poudarek2 2" xfId="20"/>
    <cellStyle name="60 % – Poudarek3 2" xfId="21"/>
    <cellStyle name="60 % – Poudarek4 2" xfId="22"/>
    <cellStyle name="60 % – Poudarek5 2" xfId="23"/>
    <cellStyle name="60 % – Poudarek6 2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Dobro 2" xfId="34"/>
    <cellStyle name="Excel Built-in Normal" xfId="100"/>
    <cellStyle name="Explanatory Text" xfId="35"/>
    <cellStyle name="Heading 1" xfId="36"/>
    <cellStyle name="Heading 2" xfId="37"/>
    <cellStyle name="Heading 3" xfId="38"/>
    <cellStyle name="Heading 4" xfId="39"/>
    <cellStyle name="Input" xfId="40"/>
    <cellStyle name="Izhod 2" xfId="41"/>
    <cellStyle name="Linked Cell" xfId="42"/>
    <cellStyle name="Naslov 1 2" xfId="43"/>
    <cellStyle name="Naslov 2 2" xfId="44"/>
    <cellStyle name="Naslov 3 2" xfId="45"/>
    <cellStyle name="Naslov 4 2" xfId="46"/>
    <cellStyle name="Naslov 5" xfId="47"/>
    <cellStyle name="Navadno" xfId="0" builtinId="0"/>
    <cellStyle name="Navadno 10" xfId="97"/>
    <cellStyle name="Navadno 2" xfId="1"/>
    <cellStyle name="Navadno 2 2" xfId="48"/>
    <cellStyle name="Navadno 2 2 2" xfId="96"/>
    <cellStyle name="Navadno 2 3" xfId="83"/>
    <cellStyle name="Navadno 3" xfId="2"/>
    <cellStyle name="Navadno 3 2" xfId="49"/>
    <cellStyle name="Navadno 3 3" xfId="85"/>
    <cellStyle name="Navadno 3 3 2" xfId="92"/>
    <cellStyle name="Navadno 4" xfId="50"/>
    <cellStyle name="Navadno 4 2" xfId="86"/>
    <cellStyle name="Navadno 4 2 2" xfId="93"/>
    <cellStyle name="Navadno 4 3" xfId="89"/>
    <cellStyle name="Navadno 5" xfId="51"/>
    <cellStyle name="Navadno 5 2" xfId="52"/>
    <cellStyle name="Navadno 5 3" xfId="87"/>
    <cellStyle name="Navadno 5 3 2" xfId="94"/>
    <cellStyle name="Navadno 5 4" xfId="90"/>
    <cellStyle name="Navadno 6" xfId="6"/>
    <cellStyle name="Navadno 6 2" xfId="88"/>
    <cellStyle name="Navadno 6 2 2" xfId="95"/>
    <cellStyle name="Navadno 7" xfId="80"/>
    <cellStyle name="Navadno 8" xfId="98"/>
    <cellStyle name="Navadno 9" xfId="53"/>
    <cellStyle name="Navadno_051109.2h_PZR" xfId="101"/>
    <cellStyle name="Neutral" xfId="54"/>
    <cellStyle name="Nevtralno 2" xfId="55"/>
    <cellStyle name="Normal 2" xfId="3"/>
    <cellStyle name="Normal 2 2" xfId="56"/>
    <cellStyle name="Normal 2 3" xfId="81"/>
    <cellStyle name="Normal 3" xfId="4"/>
    <cellStyle name="Normal 3 2" xfId="57"/>
    <cellStyle name="Normal 3 3" xfId="82"/>
    <cellStyle name="Normal 4" xfId="58"/>
    <cellStyle name="Normal 5" xfId="59"/>
    <cellStyle name="Normal_02 Popis Vodovod+Kanalizacija" xfId="60"/>
    <cellStyle name="Note" xfId="61"/>
    <cellStyle name="Odstotek 2" xfId="84"/>
    <cellStyle name="Opomba 2" xfId="62"/>
    <cellStyle name="Opomba 2 2" xfId="91"/>
    <cellStyle name="Opozorilo 2" xfId="63"/>
    <cellStyle name="Pojasnjevalno besedilo 2" xfId="64"/>
    <cellStyle name="Poudarek1 2" xfId="65"/>
    <cellStyle name="Poudarek2 2" xfId="66"/>
    <cellStyle name="Poudarek3 2" xfId="67"/>
    <cellStyle name="Poudarek4 2" xfId="68"/>
    <cellStyle name="Poudarek5 2" xfId="69"/>
    <cellStyle name="Poudarek6 2" xfId="70"/>
    <cellStyle name="Povezana celica 2" xfId="71"/>
    <cellStyle name="Preveri celico 2" xfId="72"/>
    <cellStyle name="Računanje 2" xfId="73"/>
    <cellStyle name="Slabo 2" xfId="74"/>
    <cellStyle name="TableStyleLight1" xfId="5"/>
    <cellStyle name="Total" xfId="75"/>
    <cellStyle name="Vejica 2" xfId="76"/>
    <cellStyle name="Vejica 3" xfId="77"/>
    <cellStyle name="Vejica 4" xfId="99"/>
    <cellStyle name="Vnos 2" xfId="78"/>
    <cellStyle name="Vsota 2" xfId="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0"/>
  <sheetViews>
    <sheetView tabSelected="1" view="pageBreakPreview" zoomScale="75" zoomScaleNormal="75" zoomScaleSheetLayoutView="75" workbookViewId="0">
      <selection activeCell="A21" sqref="A21"/>
    </sheetView>
  </sheetViews>
  <sheetFormatPr defaultRowHeight="12.75"/>
  <cols>
    <col min="1" max="1" width="6.7109375" style="1" customWidth="1"/>
    <col min="2" max="2" width="51" customWidth="1"/>
    <col min="3" max="3" width="6.140625" customWidth="1"/>
    <col min="4" max="4" width="5.7109375" customWidth="1"/>
    <col min="5" max="5" width="8.7109375" customWidth="1"/>
    <col min="6" max="6" width="11.5703125" customWidth="1"/>
    <col min="7" max="8" width="11.5703125" bestFit="1" customWidth="1"/>
  </cols>
  <sheetData>
    <row r="1" spans="1:7" ht="15.75">
      <c r="A1" s="5"/>
      <c r="B1" s="2"/>
      <c r="C1" s="2"/>
      <c r="D1" s="2"/>
      <c r="E1" s="2"/>
      <c r="F1" s="2"/>
    </row>
    <row r="2" spans="1:7" ht="15.75">
      <c r="A2" s="89" t="s">
        <v>39</v>
      </c>
      <c r="B2" s="4" t="s">
        <v>12</v>
      </c>
      <c r="C2" s="6"/>
      <c r="D2" s="6"/>
      <c r="E2" s="2"/>
      <c r="F2" s="2"/>
    </row>
    <row r="3" spans="1:7" ht="15.75">
      <c r="A3" s="5"/>
      <c r="B3" s="2"/>
      <c r="C3" s="2"/>
      <c r="D3" s="2"/>
      <c r="E3" s="2"/>
      <c r="F3" s="2"/>
    </row>
    <row r="4" spans="1:7" ht="15.75">
      <c r="A4" s="5"/>
      <c r="B4" s="3" t="s">
        <v>6</v>
      </c>
      <c r="C4" s="2"/>
      <c r="D4" s="2"/>
      <c r="E4" s="2"/>
      <c r="F4" s="2"/>
    </row>
    <row r="5" spans="1:7" ht="15.75">
      <c r="A5" s="43"/>
      <c r="B5" s="3"/>
      <c r="C5" s="41"/>
      <c r="D5" s="41"/>
      <c r="E5" s="41"/>
      <c r="F5" s="41"/>
    </row>
    <row r="6" spans="1:7" ht="15.75">
      <c r="A6" s="43"/>
      <c r="B6" s="3"/>
      <c r="C6" s="41"/>
      <c r="D6" s="41"/>
      <c r="E6" s="41"/>
      <c r="F6" s="41"/>
    </row>
    <row r="7" spans="1:7" ht="15.75">
      <c r="A7" s="12" t="s">
        <v>51</v>
      </c>
      <c r="B7" s="90" t="s">
        <v>101</v>
      </c>
      <c r="C7" s="2"/>
      <c r="D7" s="2"/>
      <c r="E7" s="2"/>
      <c r="F7" s="11"/>
    </row>
    <row r="8" spans="1:7" ht="15.75">
      <c r="A8" s="62" t="s">
        <v>28</v>
      </c>
      <c r="B8" s="63" t="str">
        <f>Ogrevanje!B75</f>
        <v>Toplozračna zavesa</v>
      </c>
      <c r="C8" s="2"/>
      <c r="D8" s="2"/>
      <c r="E8" s="2"/>
      <c r="F8" s="63">
        <f>Ogrevanje!F75</f>
        <v>0</v>
      </c>
    </row>
    <row r="9" spans="1:7" ht="15.75">
      <c r="A9" s="62" t="s">
        <v>13</v>
      </c>
      <c r="B9" s="63" t="str">
        <f>Ogrevanje!B98</f>
        <v>Zaključna dela</v>
      </c>
      <c r="C9" s="41"/>
      <c r="D9" s="41"/>
      <c r="E9" s="41"/>
      <c r="F9" s="63">
        <f>Ogrevanje!F98</f>
        <v>0</v>
      </c>
    </row>
    <row r="10" spans="1:7" ht="15.75">
      <c r="A10" s="62"/>
      <c r="B10" s="63" t="s">
        <v>130</v>
      </c>
      <c r="C10" s="41"/>
      <c r="D10" s="41"/>
      <c r="E10" s="41"/>
      <c r="F10" s="63"/>
      <c r="G10" s="63">
        <f>SUM(F8:F9)</f>
        <v>0</v>
      </c>
    </row>
    <row r="11" spans="1:7" ht="15.75">
      <c r="A11" s="5"/>
      <c r="B11" s="2"/>
      <c r="C11" s="2"/>
      <c r="D11" s="2"/>
      <c r="E11" s="2"/>
      <c r="F11" s="2"/>
    </row>
    <row r="12" spans="1:7" ht="15.75">
      <c r="A12" s="62" t="s">
        <v>52</v>
      </c>
      <c r="B12" s="63" t="str">
        <f>Prezrač!B97</f>
        <v>PREZRAČEVANJE</v>
      </c>
      <c r="C12" s="41"/>
      <c r="D12" s="41"/>
      <c r="E12" s="41"/>
      <c r="F12" s="63">
        <f>Prezrač!F97</f>
        <v>0</v>
      </c>
    </row>
    <row r="13" spans="1:7" ht="15.75">
      <c r="A13" s="62"/>
      <c r="B13" s="63"/>
      <c r="C13" s="41"/>
      <c r="D13" s="41"/>
      <c r="E13" s="41"/>
      <c r="F13" s="63"/>
    </row>
    <row r="14" spans="1:7" ht="15.75">
      <c r="A14" s="62" t="s">
        <v>53</v>
      </c>
      <c r="B14" s="63" t="str">
        <f>Vodovod!B42</f>
        <v>NOTRANJI VODOVOD</v>
      </c>
      <c r="C14" s="41"/>
      <c r="D14" s="41"/>
      <c r="E14" s="41"/>
      <c r="F14" s="63">
        <f>Vodovod!F42</f>
        <v>0</v>
      </c>
    </row>
    <row r="15" spans="1:7" ht="15.75">
      <c r="A15" s="43"/>
      <c r="B15" s="41"/>
      <c r="C15" s="41"/>
      <c r="D15" s="41"/>
      <c r="E15" s="41"/>
      <c r="F15" s="41"/>
    </row>
    <row r="16" spans="1:7" ht="15.75">
      <c r="A16" s="147" t="s">
        <v>98</v>
      </c>
      <c r="B16" s="63" t="s">
        <v>36</v>
      </c>
      <c r="C16" s="49" t="s">
        <v>3</v>
      </c>
      <c r="D16" s="81">
        <v>0.04</v>
      </c>
      <c r="E16" s="39">
        <f>SUM(F7:F15)/100</f>
        <v>0</v>
      </c>
      <c r="F16" s="52">
        <f>D16*E16*100</f>
        <v>0</v>
      </c>
    </row>
    <row r="17" spans="1:7" ht="15.75">
      <c r="A17" s="43"/>
      <c r="B17" s="41"/>
      <c r="C17" s="41"/>
      <c r="D17" s="41"/>
      <c r="E17" s="41"/>
      <c r="F17" s="41"/>
    </row>
    <row r="18" spans="1:7" ht="15.75">
      <c r="A18" s="62" t="s">
        <v>99</v>
      </c>
      <c r="B18" s="64" t="s">
        <v>37</v>
      </c>
      <c r="C18" s="49" t="s">
        <v>3</v>
      </c>
      <c r="D18" s="81">
        <v>0.04</v>
      </c>
      <c r="E18" s="39">
        <f>SUM(F7:F15)/100</f>
        <v>0</v>
      </c>
      <c r="F18" s="52">
        <f>D18*E18*100</f>
        <v>0</v>
      </c>
    </row>
    <row r="19" spans="1:7" ht="15.75">
      <c r="A19" s="5"/>
      <c r="B19" s="2"/>
      <c r="C19" s="2"/>
      <c r="D19" s="2"/>
      <c r="E19" s="2"/>
      <c r="F19" s="2"/>
    </row>
    <row r="20" spans="1:7" ht="15.75">
      <c r="A20" s="13"/>
      <c r="B20" s="17" t="s">
        <v>7</v>
      </c>
      <c r="C20" s="14"/>
      <c r="D20" s="15"/>
      <c r="E20" s="16"/>
      <c r="F20" s="16">
        <f>SUM(F8:F19)</f>
        <v>0</v>
      </c>
      <c r="G20" s="16"/>
    </row>
    <row r="21" spans="1:7" ht="15.75">
      <c r="A21" s="75"/>
      <c r="B21" s="76"/>
      <c r="C21" s="77"/>
      <c r="D21" s="78"/>
      <c r="E21" s="79"/>
      <c r="F21" s="79"/>
    </row>
    <row r="22" spans="1:7" ht="15.75">
      <c r="A22" s="75"/>
      <c r="B22" s="76"/>
      <c r="C22" s="77"/>
      <c r="D22" s="78"/>
      <c r="E22" s="79"/>
      <c r="F22" s="79"/>
    </row>
    <row r="23" spans="1:7" ht="15.75">
      <c r="A23" s="5"/>
      <c r="B23" s="4" t="s">
        <v>8</v>
      </c>
      <c r="C23" s="2"/>
      <c r="D23" s="2"/>
      <c r="E23" s="2"/>
      <c r="F23" s="2"/>
    </row>
    <row r="24" spans="1:7" ht="15">
      <c r="A24" s="7"/>
      <c r="B24" s="8"/>
      <c r="C24" s="8"/>
      <c r="D24" s="8"/>
      <c r="E24" s="8"/>
      <c r="F24" s="8"/>
    </row>
    <row r="25" spans="1:7" ht="45">
      <c r="A25" s="7"/>
      <c r="B25" s="10" t="s">
        <v>9</v>
      </c>
      <c r="C25" s="8"/>
      <c r="D25" s="8"/>
      <c r="E25" s="8"/>
      <c r="F25" s="8"/>
    </row>
    <row r="26" spans="1:7" ht="15">
      <c r="A26" s="7"/>
      <c r="B26" s="8"/>
      <c r="C26" s="8"/>
      <c r="D26" s="8"/>
      <c r="E26" s="8"/>
      <c r="F26" s="8"/>
    </row>
    <row r="27" spans="1:7" ht="45">
      <c r="A27" s="7"/>
      <c r="B27" s="10" t="s">
        <v>10</v>
      </c>
      <c r="C27" s="8"/>
      <c r="D27" s="8"/>
      <c r="E27" s="8"/>
      <c r="F27" s="8"/>
    </row>
    <row r="28" spans="1:7" ht="15">
      <c r="A28" s="7"/>
      <c r="B28" s="8"/>
      <c r="C28" s="8"/>
      <c r="D28" s="8"/>
      <c r="E28" s="8"/>
      <c r="F28" s="8"/>
    </row>
    <row r="29" spans="1:7" ht="60">
      <c r="A29" s="7"/>
      <c r="B29" s="48" t="s">
        <v>11</v>
      </c>
      <c r="C29" s="8"/>
      <c r="D29" s="8"/>
      <c r="E29" s="8"/>
      <c r="F29" s="8"/>
    </row>
    <row r="30" spans="1:7" ht="15">
      <c r="A30" s="7"/>
      <c r="B30" s="8"/>
      <c r="C30" s="8"/>
      <c r="D30" s="8"/>
      <c r="E30" s="8"/>
      <c r="F30" s="8"/>
    </row>
  </sheetData>
  <pageMargins left="0.98425196850393704" right="0.75" top="0.98425196850393704" bottom="0.98425196850393704" header="0.15748031496062992" footer="0"/>
  <pageSetup paperSize="9" scale="8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G98"/>
  <sheetViews>
    <sheetView view="pageBreakPreview" zoomScaleNormal="100" zoomScaleSheetLayoutView="100" workbookViewId="0">
      <selection activeCell="A97" sqref="A97"/>
    </sheetView>
  </sheetViews>
  <sheetFormatPr defaultRowHeight="15"/>
  <cols>
    <col min="1" max="1" width="6.7109375" style="22" customWidth="1"/>
    <col min="2" max="2" width="51" style="28" customWidth="1"/>
    <col min="3" max="3" width="6.140625" style="23" customWidth="1"/>
    <col min="4" max="4" width="8.5703125" style="23" customWidth="1"/>
    <col min="5" max="5" width="10.85546875" style="20" customWidth="1"/>
    <col min="6" max="6" width="14.42578125" style="20" customWidth="1"/>
    <col min="7" max="16384" width="9.140625" style="20"/>
  </cols>
  <sheetData>
    <row r="2" spans="1:7" s="34" customFormat="1">
      <c r="A2" s="65" t="s">
        <v>19</v>
      </c>
      <c r="B2" s="66" t="s">
        <v>20</v>
      </c>
      <c r="C2" s="67" t="s">
        <v>21</v>
      </c>
      <c r="D2" s="67" t="s">
        <v>22</v>
      </c>
      <c r="E2" s="68" t="s">
        <v>23</v>
      </c>
      <c r="F2" s="69" t="s">
        <v>24</v>
      </c>
      <c r="G2" s="33"/>
    </row>
    <row r="3" spans="1:7">
      <c r="B3" s="35"/>
    </row>
    <row r="4" spans="1:7">
      <c r="A4" s="44" t="s">
        <v>51</v>
      </c>
      <c r="B4" s="90" t="s">
        <v>101</v>
      </c>
      <c r="C4" s="47"/>
      <c r="D4" s="45"/>
      <c r="E4" s="45"/>
      <c r="F4" s="45"/>
    </row>
    <row r="5" spans="1:7">
      <c r="A5" s="44"/>
      <c r="B5" s="45"/>
      <c r="C5" s="45"/>
      <c r="D5" s="45"/>
      <c r="E5" s="45"/>
      <c r="F5" s="45"/>
    </row>
    <row r="6" spans="1:7">
      <c r="A6" s="28" t="s">
        <v>28</v>
      </c>
      <c r="B6" s="148" t="s">
        <v>102</v>
      </c>
      <c r="C6" s="45"/>
      <c r="D6" s="45"/>
      <c r="E6" s="45"/>
      <c r="F6" s="45"/>
    </row>
    <row r="7" spans="1:7">
      <c r="A7" s="44"/>
      <c r="B7" s="45"/>
      <c r="C7" s="47"/>
      <c r="D7" s="45"/>
      <c r="E7" s="45"/>
      <c r="F7" s="45"/>
    </row>
    <row r="8" spans="1:7" ht="45">
      <c r="A8" s="162">
        <f>1+A7</f>
        <v>1</v>
      </c>
      <c r="B8" s="48" t="s">
        <v>107</v>
      </c>
      <c r="C8" s="53"/>
      <c r="D8" s="61"/>
      <c r="E8" s="51"/>
      <c r="F8" s="51"/>
    </row>
    <row r="9" spans="1:7" ht="45">
      <c r="A9" s="162"/>
      <c r="B9" s="48" t="s">
        <v>171</v>
      </c>
      <c r="C9" s="53"/>
      <c r="D9" s="61"/>
      <c r="E9" s="51"/>
      <c r="F9" s="51"/>
    </row>
    <row r="10" spans="1:7" ht="75">
      <c r="A10" s="162"/>
      <c r="B10" s="48" t="s">
        <v>108</v>
      </c>
      <c r="C10" s="53"/>
      <c r="D10" s="61"/>
      <c r="E10" s="51"/>
      <c r="F10" s="51"/>
    </row>
    <row r="11" spans="1:7" ht="60">
      <c r="A11" s="162"/>
      <c r="B11" s="48" t="s">
        <v>111</v>
      </c>
      <c r="C11" s="53"/>
      <c r="D11" s="61"/>
      <c r="E11" s="51"/>
      <c r="F11" s="51"/>
    </row>
    <row r="12" spans="1:7">
      <c r="A12" s="162"/>
      <c r="B12" s="48"/>
      <c r="C12" s="53"/>
      <c r="D12" s="61"/>
      <c r="E12" s="51"/>
      <c r="F12" s="51"/>
    </row>
    <row r="13" spans="1:7">
      <c r="A13" s="162"/>
      <c r="B13" s="48" t="s">
        <v>104</v>
      </c>
      <c r="C13" s="53"/>
      <c r="D13" s="61"/>
      <c r="E13" s="51"/>
      <c r="F13" s="51"/>
    </row>
    <row r="14" spans="1:7" ht="18">
      <c r="A14" s="162"/>
      <c r="B14" s="48" t="s">
        <v>105</v>
      </c>
      <c r="C14" s="53"/>
      <c r="D14" s="61"/>
      <c r="E14" s="51"/>
      <c r="F14" s="51"/>
    </row>
    <row r="15" spans="1:7">
      <c r="A15" s="162"/>
      <c r="B15" s="48" t="s">
        <v>110</v>
      </c>
      <c r="C15" s="53"/>
      <c r="D15" s="61"/>
      <c r="E15" s="51"/>
      <c r="F15" s="51"/>
    </row>
    <row r="16" spans="1:7">
      <c r="A16" s="162"/>
      <c r="B16" s="48" t="s">
        <v>109</v>
      </c>
      <c r="C16" s="53"/>
      <c r="D16" s="61"/>
      <c r="E16" s="51"/>
      <c r="F16" s="51"/>
    </row>
    <row r="17" spans="1:6" ht="30">
      <c r="A17" s="162"/>
      <c r="B17" s="48" t="s">
        <v>106</v>
      </c>
      <c r="C17" s="53"/>
      <c r="D17" s="61"/>
      <c r="E17" s="51"/>
      <c r="F17" s="51"/>
    </row>
    <row r="18" spans="1:6">
      <c r="A18" s="162"/>
      <c r="B18" s="48" t="s">
        <v>103</v>
      </c>
      <c r="C18" s="85" t="s">
        <v>0</v>
      </c>
      <c r="D18" s="86">
        <v>1</v>
      </c>
      <c r="E18" s="52"/>
      <c r="F18" s="58">
        <f>+D18*E18</f>
        <v>0</v>
      </c>
    </row>
    <row r="19" spans="1:6">
      <c r="A19" s="93"/>
      <c r="B19" s="51"/>
      <c r="C19" s="40"/>
      <c r="D19" s="83"/>
      <c r="E19" s="52"/>
      <c r="F19" s="52"/>
    </row>
    <row r="20" spans="1:6" ht="60">
      <c r="A20" s="162">
        <f>1+A8</f>
        <v>2</v>
      </c>
      <c r="B20" s="116" t="s">
        <v>172</v>
      </c>
      <c r="C20" s="51"/>
      <c r="D20" s="51"/>
      <c r="E20" s="51"/>
      <c r="F20" s="51"/>
    </row>
    <row r="21" spans="1:6">
      <c r="A21" s="162"/>
      <c r="B21" s="54" t="s">
        <v>112</v>
      </c>
      <c r="C21" s="51"/>
      <c r="D21" s="51"/>
      <c r="E21" s="51"/>
      <c r="F21" s="51"/>
    </row>
    <row r="22" spans="1:6" ht="18">
      <c r="A22" s="162"/>
      <c r="B22" s="117" t="s">
        <v>121</v>
      </c>
      <c r="C22" s="40" t="s">
        <v>0</v>
      </c>
      <c r="D22" s="83">
        <v>1</v>
      </c>
      <c r="E22" s="52"/>
      <c r="F22" s="52">
        <f>D22*E22</f>
        <v>0</v>
      </c>
    </row>
    <row r="23" spans="1:6">
      <c r="A23" s="44"/>
      <c r="B23" s="45"/>
      <c r="C23" s="45"/>
      <c r="D23" s="45"/>
      <c r="E23" s="45"/>
      <c r="F23" s="45"/>
    </row>
    <row r="24" spans="1:6" ht="60">
      <c r="A24" s="162">
        <f>1+A20</f>
        <v>3</v>
      </c>
      <c r="B24" s="48" t="s">
        <v>113</v>
      </c>
      <c r="C24" s="94"/>
      <c r="D24" s="149"/>
      <c r="E24" s="150"/>
      <c r="F24" s="150"/>
    </row>
    <row r="25" spans="1:6">
      <c r="A25" s="162"/>
      <c r="B25" s="48"/>
      <c r="C25" s="94"/>
      <c r="D25" s="149"/>
      <c r="E25" s="150"/>
      <c r="F25" s="150"/>
    </row>
    <row r="26" spans="1:6">
      <c r="A26" s="162"/>
      <c r="B26" s="48" t="s">
        <v>115</v>
      </c>
      <c r="C26" s="51"/>
      <c r="D26" s="51"/>
      <c r="E26" s="51"/>
      <c r="F26" s="51"/>
    </row>
    <row r="27" spans="1:6" ht="18">
      <c r="A27" s="162"/>
      <c r="B27" s="48" t="s">
        <v>116</v>
      </c>
      <c r="C27" s="40"/>
      <c r="D27" s="83"/>
      <c r="E27" s="52"/>
      <c r="F27" s="52"/>
    </row>
    <row r="28" spans="1:6">
      <c r="A28" s="162"/>
      <c r="B28" s="146" t="s">
        <v>114</v>
      </c>
      <c r="C28" s="40" t="s">
        <v>0</v>
      </c>
      <c r="D28" s="83">
        <v>1</v>
      </c>
      <c r="E28" s="52"/>
      <c r="F28" s="52">
        <f>D28*E28</f>
        <v>0</v>
      </c>
    </row>
    <row r="29" spans="1:6">
      <c r="A29" s="44"/>
      <c r="B29" s="45"/>
      <c r="C29" s="47"/>
      <c r="D29" s="45"/>
      <c r="E29" s="45"/>
      <c r="F29" s="45"/>
    </row>
    <row r="30" spans="1:6" ht="30">
      <c r="A30" s="162">
        <f>1+A24</f>
        <v>4</v>
      </c>
      <c r="B30" s="146" t="s">
        <v>122</v>
      </c>
      <c r="C30" s="51"/>
      <c r="D30" s="51"/>
      <c r="E30" s="51"/>
      <c r="F30" s="51"/>
    </row>
    <row r="31" spans="1:6">
      <c r="A31" s="162"/>
      <c r="B31" s="99" t="s">
        <v>81</v>
      </c>
      <c r="C31" s="108" t="s">
        <v>1</v>
      </c>
      <c r="D31" s="114">
        <v>2</v>
      </c>
      <c r="E31" s="97"/>
      <c r="F31" s="97">
        <f>+D31*E31</f>
        <v>0</v>
      </c>
    </row>
    <row r="32" spans="1:6">
      <c r="A32" s="100"/>
      <c r="B32" s="99"/>
      <c r="C32" s="95"/>
      <c r="D32" s="96"/>
      <c r="E32" s="97"/>
      <c r="F32" s="107"/>
    </row>
    <row r="33" spans="1:6" ht="45">
      <c r="A33" s="162">
        <f>A30+1</f>
        <v>5</v>
      </c>
      <c r="B33" s="115" t="s">
        <v>79</v>
      </c>
      <c r="C33" s="51"/>
      <c r="D33" s="51"/>
      <c r="E33" s="51"/>
      <c r="F33" s="51"/>
    </row>
    <row r="34" spans="1:6">
      <c r="A34" s="162"/>
      <c r="B34" s="115" t="s">
        <v>80</v>
      </c>
      <c r="C34" s="51"/>
      <c r="D34" s="51"/>
      <c r="E34" s="51"/>
      <c r="F34" s="51"/>
    </row>
    <row r="35" spans="1:6" ht="18">
      <c r="A35" s="162"/>
      <c r="B35" s="48" t="s">
        <v>117</v>
      </c>
      <c r="C35" s="40" t="s">
        <v>0</v>
      </c>
      <c r="D35" s="83">
        <v>1</v>
      </c>
      <c r="E35" s="52"/>
      <c r="F35" s="52">
        <f>D35*E35</f>
        <v>0</v>
      </c>
    </row>
    <row r="36" spans="1:6">
      <c r="A36" s="93"/>
      <c r="B36" s="51"/>
      <c r="C36" s="40"/>
      <c r="D36" s="83"/>
      <c r="E36" s="52"/>
      <c r="F36" s="52"/>
    </row>
    <row r="37" spans="1:6" ht="30">
      <c r="A37" s="162">
        <f>1+A33</f>
        <v>6</v>
      </c>
      <c r="B37" s="151" t="s">
        <v>124</v>
      </c>
      <c r="C37" s="51"/>
      <c r="D37" s="51"/>
      <c r="E37" s="51"/>
      <c r="F37" s="51"/>
    </row>
    <row r="38" spans="1:6">
      <c r="A38" s="162"/>
      <c r="B38" s="51" t="s">
        <v>123</v>
      </c>
      <c r="C38" s="40" t="s">
        <v>0</v>
      </c>
      <c r="D38" s="83">
        <v>1</v>
      </c>
      <c r="E38" s="52"/>
      <c r="F38" s="52">
        <f>D38*E38</f>
        <v>0</v>
      </c>
    </row>
    <row r="39" spans="1:6">
      <c r="A39" s="44"/>
      <c r="B39" s="45"/>
      <c r="C39" s="47"/>
      <c r="D39" s="45"/>
      <c r="E39" s="45"/>
      <c r="F39" s="45"/>
    </row>
    <row r="40" spans="1:6">
      <c r="A40" s="162">
        <f>1+A37</f>
        <v>7</v>
      </c>
      <c r="B40" s="146" t="s">
        <v>125</v>
      </c>
      <c r="C40" s="45"/>
      <c r="D40" s="45"/>
      <c r="E40" s="45"/>
      <c r="F40" s="45"/>
    </row>
    <row r="41" spans="1:6">
      <c r="A41" s="162"/>
      <c r="B41" s="146" t="s">
        <v>123</v>
      </c>
      <c r="C41" s="40" t="s">
        <v>1</v>
      </c>
      <c r="D41" s="83">
        <v>1</v>
      </c>
      <c r="E41" s="52"/>
      <c r="F41" s="52">
        <f>D41*E41</f>
        <v>0</v>
      </c>
    </row>
    <row r="42" spans="1:6">
      <c r="A42" s="93"/>
      <c r="B42" s="51"/>
      <c r="C42" s="40"/>
      <c r="D42" s="83"/>
      <c r="E42" s="52"/>
      <c r="F42" s="52"/>
    </row>
    <row r="43" spans="1:6" ht="30">
      <c r="A43" s="152">
        <f>1+A40</f>
        <v>8</v>
      </c>
      <c r="B43" s="151" t="s">
        <v>126</v>
      </c>
      <c r="C43" s="127"/>
      <c r="D43" s="145"/>
      <c r="E43" s="51"/>
      <c r="F43" s="51"/>
    </row>
    <row r="44" spans="1:6">
      <c r="A44" s="152"/>
      <c r="B44" s="146" t="s">
        <v>127</v>
      </c>
      <c r="C44" s="127"/>
      <c r="D44" s="145"/>
      <c r="E44" s="51"/>
      <c r="F44" s="51"/>
    </row>
    <row r="45" spans="1:6">
      <c r="A45" s="152"/>
      <c r="B45" s="146" t="s">
        <v>82</v>
      </c>
      <c r="C45" s="127" t="s">
        <v>1</v>
      </c>
      <c r="D45" s="145">
        <v>2</v>
      </c>
      <c r="E45" s="52"/>
      <c r="F45" s="52">
        <f>D45*E45</f>
        <v>0</v>
      </c>
    </row>
    <row r="46" spans="1:6">
      <c r="A46" s="93"/>
      <c r="B46" s="146"/>
      <c r="C46" s="127"/>
      <c r="D46" s="145"/>
      <c r="E46" s="52"/>
      <c r="F46" s="52"/>
    </row>
    <row r="47" spans="1:6" ht="30">
      <c r="A47" s="152">
        <f>A43+1</f>
        <v>9</v>
      </c>
      <c r="B47" s="151" t="s">
        <v>128</v>
      </c>
      <c r="C47" s="127"/>
      <c r="D47" s="145"/>
      <c r="E47" s="51"/>
      <c r="F47" s="51"/>
    </row>
    <row r="48" spans="1:6">
      <c r="A48" s="152"/>
      <c r="B48" s="146" t="s">
        <v>129</v>
      </c>
      <c r="C48" s="127"/>
      <c r="D48" s="145"/>
      <c r="E48" s="51"/>
      <c r="F48" s="51"/>
    </row>
    <row r="49" spans="1:6">
      <c r="A49" s="152"/>
      <c r="B49" s="146" t="s">
        <v>82</v>
      </c>
      <c r="C49" s="127" t="s">
        <v>1</v>
      </c>
      <c r="D49" s="145">
        <v>1</v>
      </c>
      <c r="E49" s="52"/>
      <c r="F49" s="52">
        <f>D49*E49</f>
        <v>0</v>
      </c>
    </row>
    <row r="50" spans="1:6">
      <c r="A50" s="105"/>
      <c r="B50" s="99"/>
      <c r="C50" s="101"/>
      <c r="D50" s="102"/>
      <c r="E50" s="88"/>
      <c r="F50" s="98"/>
    </row>
    <row r="51" spans="1:6" ht="45">
      <c r="A51" s="162">
        <f>1+A47</f>
        <v>10</v>
      </c>
      <c r="B51" s="106" t="s">
        <v>69</v>
      </c>
      <c r="C51" s="101"/>
      <c r="D51" s="102"/>
      <c r="E51" s="88"/>
      <c r="F51" s="98" t="str">
        <f t="shared" ref="F51:F56" si="0">IF(E51*D51=0,"",E51*D51)</f>
        <v/>
      </c>
    </row>
    <row r="52" spans="1:6">
      <c r="A52" s="162"/>
      <c r="B52" s="99" t="s">
        <v>66</v>
      </c>
      <c r="C52" s="101" t="s">
        <v>2</v>
      </c>
      <c r="D52" s="102">
        <v>15</v>
      </c>
      <c r="E52" s="88"/>
      <c r="F52" s="52">
        <f>D52*E52</f>
        <v>0</v>
      </c>
    </row>
    <row r="53" spans="1:6">
      <c r="A53" s="162"/>
      <c r="B53" s="99" t="s">
        <v>67</v>
      </c>
      <c r="C53" s="101" t="s">
        <v>2</v>
      </c>
      <c r="D53" s="102">
        <v>5</v>
      </c>
      <c r="E53" s="88"/>
      <c r="F53" s="52">
        <f>D53*E53</f>
        <v>0</v>
      </c>
    </row>
    <row r="54" spans="1:6">
      <c r="A54" s="162"/>
      <c r="B54" s="99" t="s">
        <v>68</v>
      </c>
      <c r="C54" s="101" t="s">
        <v>2</v>
      </c>
      <c r="D54" s="102">
        <v>30</v>
      </c>
      <c r="E54" s="88"/>
      <c r="F54" s="52">
        <f>D54*E54</f>
        <v>0</v>
      </c>
    </row>
    <row r="55" spans="1:6">
      <c r="A55" s="38"/>
      <c r="B55" s="99"/>
      <c r="C55" s="101"/>
      <c r="D55" s="102"/>
      <c r="E55" s="97"/>
      <c r="F55" s="98" t="str">
        <f t="shared" si="0"/>
        <v/>
      </c>
    </row>
    <row r="56" spans="1:6" ht="75">
      <c r="A56" s="162">
        <f>1+A51</f>
        <v>11</v>
      </c>
      <c r="B56" s="142" t="s">
        <v>70</v>
      </c>
      <c r="C56" s="101"/>
      <c r="D56" s="104"/>
      <c r="E56" s="97"/>
      <c r="F56" s="98" t="str">
        <f t="shared" si="0"/>
        <v/>
      </c>
    </row>
    <row r="57" spans="1:6">
      <c r="A57" s="162"/>
      <c r="B57" s="99" t="s">
        <v>71</v>
      </c>
      <c r="C57" s="101" t="s">
        <v>2</v>
      </c>
      <c r="D57" s="102">
        <v>15</v>
      </c>
      <c r="E57" s="88"/>
      <c r="F57" s="52">
        <f>D57*E57</f>
        <v>0</v>
      </c>
    </row>
    <row r="58" spans="1:6">
      <c r="A58" s="162"/>
      <c r="B58" s="99" t="s">
        <v>72</v>
      </c>
      <c r="C58" s="101" t="s">
        <v>2</v>
      </c>
      <c r="D58" s="102">
        <v>5</v>
      </c>
      <c r="E58" s="88"/>
      <c r="F58" s="52">
        <f>D58*E58</f>
        <v>0</v>
      </c>
    </row>
    <row r="59" spans="1:6">
      <c r="A59" s="162"/>
      <c r="B59" s="99" t="s">
        <v>73</v>
      </c>
      <c r="C59" s="101" t="s">
        <v>2</v>
      </c>
      <c r="D59" s="102">
        <v>30</v>
      </c>
      <c r="E59" s="88"/>
      <c r="F59" s="52">
        <f>D59*E59</f>
        <v>0</v>
      </c>
    </row>
    <row r="60" spans="1:6">
      <c r="A60" s="38"/>
      <c r="B60" s="99"/>
      <c r="C60" s="101"/>
      <c r="D60" s="102"/>
      <c r="E60" s="97"/>
      <c r="F60" s="98" t="str">
        <f t="shared" ref="F60" si="1">IF(E60*D60=0,"",E60*D60)</f>
        <v/>
      </c>
    </row>
    <row r="61" spans="1:6" ht="60">
      <c r="A61" s="38">
        <f>1+A56</f>
        <v>12</v>
      </c>
      <c r="B61" s="99" t="s">
        <v>74</v>
      </c>
      <c r="C61" s="95"/>
      <c r="D61" s="104"/>
      <c r="E61" s="97"/>
      <c r="F61" s="107"/>
    </row>
    <row r="62" spans="1:6">
      <c r="A62" s="100" t="s">
        <v>75</v>
      </c>
      <c r="B62" s="99" t="s">
        <v>76</v>
      </c>
      <c r="C62" s="95"/>
      <c r="D62" s="104"/>
      <c r="E62" s="97"/>
      <c r="F62" s="107"/>
    </row>
    <row r="63" spans="1:6">
      <c r="A63" s="100" t="s">
        <v>77</v>
      </c>
      <c r="B63" s="99" t="s">
        <v>173</v>
      </c>
      <c r="C63" s="108" t="s">
        <v>1</v>
      </c>
      <c r="D63" s="109">
        <f>D52/2</f>
        <v>7.5</v>
      </c>
      <c r="E63" s="97"/>
      <c r="F63" s="97">
        <f t="shared" ref="F63" si="2">+D63*E63</f>
        <v>0</v>
      </c>
    </row>
    <row r="64" spans="1:6">
      <c r="A64" s="100" t="s">
        <v>77</v>
      </c>
      <c r="B64" s="99" t="s">
        <v>174</v>
      </c>
      <c r="C64" s="108" t="s">
        <v>1</v>
      </c>
      <c r="D64" s="109">
        <f>D53/2</f>
        <v>2.5</v>
      </c>
      <c r="E64" s="97"/>
      <c r="F64" s="97">
        <f t="shared" ref="F64" si="3">+D64*E64</f>
        <v>0</v>
      </c>
    </row>
    <row r="65" spans="1:6">
      <c r="A65" s="100" t="s">
        <v>77</v>
      </c>
      <c r="B65" s="99" t="s">
        <v>78</v>
      </c>
      <c r="C65" s="108" t="s">
        <v>1</v>
      </c>
      <c r="D65" s="109">
        <f>D54/2</f>
        <v>15</v>
      </c>
      <c r="E65" s="97"/>
      <c r="F65" s="97">
        <f t="shared" ref="F65" si="4">+D65*E65</f>
        <v>0</v>
      </c>
    </row>
    <row r="66" spans="1:6">
      <c r="A66" s="110"/>
      <c r="B66" s="91"/>
      <c r="C66" s="111"/>
      <c r="D66" s="112"/>
      <c r="E66" s="113"/>
      <c r="F66" s="98" t="str">
        <f t="shared" ref="F66" si="5">IF(E66*D66=0,"",E66*D66)</f>
        <v/>
      </c>
    </row>
    <row r="67" spans="1:6" ht="30">
      <c r="A67" s="162">
        <f>1+A61</f>
        <v>13</v>
      </c>
      <c r="B67" s="48" t="s">
        <v>118</v>
      </c>
      <c r="C67" s="61"/>
      <c r="D67" s="51"/>
      <c r="E67" s="51"/>
      <c r="F67" s="51"/>
    </row>
    <row r="68" spans="1:6">
      <c r="A68" s="162"/>
      <c r="B68" s="48" t="s">
        <v>119</v>
      </c>
      <c r="C68" s="49" t="s">
        <v>3</v>
      </c>
      <c r="D68" s="83">
        <v>1</v>
      </c>
      <c r="E68" s="52"/>
      <c r="F68" s="52">
        <f>D68*E68</f>
        <v>0</v>
      </c>
    </row>
    <row r="69" spans="1:6">
      <c r="A69" s="110"/>
      <c r="B69" s="91"/>
      <c r="C69" s="111"/>
      <c r="D69" s="112"/>
      <c r="E69" s="113"/>
      <c r="F69" s="98" t="str">
        <f t="shared" ref="F69" si="6">IF(E69*D69=0,"",E69*D69)</f>
        <v/>
      </c>
    </row>
    <row r="70" spans="1:6" ht="30">
      <c r="A70" s="162">
        <f>1+A67</f>
        <v>14</v>
      </c>
      <c r="B70" s="48" t="s">
        <v>175</v>
      </c>
      <c r="C70" s="61"/>
      <c r="D70" s="51"/>
      <c r="E70" s="51"/>
      <c r="F70" s="51"/>
    </row>
    <row r="71" spans="1:6">
      <c r="A71" s="162"/>
      <c r="B71" s="48"/>
      <c r="C71" s="49" t="s">
        <v>3</v>
      </c>
      <c r="D71" s="83">
        <v>1</v>
      </c>
      <c r="E71" s="52"/>
      <c r="F71" s="52">
        <f>D71*E71</f>
        <v>0</v>
      </c>
    </row>
    <row r="72" spans="1:6">
      <c r="A72" s="44"/>
      <c r="B72" s="48"/>
      <c r="C72" s="45"/>
      <c r="D72" s="45"/>
      <c r="E72" s="45"/>
      <c r="F72" s="45"/>
    </row>
    <row r="73" spans="1:6">
      <c r="A73" s="118">
        <f>1+A70</f>
        <v>15</v>
      </c>
      <c r="B73" s="48" t="s">
        <v>40</v>
      </c>
      <c r="C73" s="49" t="s">
        <v>3</v>
      </c>
      <c r="D73" s="119">
        <v>0.02</v>
      </c>
      <c r="E73" s="39">
        <f>SUM(F8:F72)/100</f>
        <v>0</v>
      </c>
      <c r="F73" s="52">
        <f>D73*E73*100</f>
        <v>0</v>
      </c>
    </row>
    <row r="74" spans="1:6">
      <c r="A74" s="44"/>
      <c r="B74" s="45"/>
      <c r="C74" s="47"/>
      <c r="D74" s="45"/>
      <c r="E74" s="45"/>
      <c r="F74" s="45"/>
    </row>
    <row r="75" spans="1:6">
      <c r="A75" s="120"/>
      <c r="B75" s="121" t="str">
        <f>B6</f>
        <v>Toplozračna zavesa</v>
      </c>
      <c r="C75" s="122"/>
      <c r="D75" s="123"/>
      <c r="E75" s="124"/>
      <c r="F75" s="125">
        <f>SUM(F8:F74)</f>
        <v>0</v>
      </c>
    </row>
    <row r="76" spans="1:6">
      <c r="A76" s="100"/>
      <c r="B76" s="99"/>
      <c r="C76" s="95"/>
      <c r="D76" s="114"/>
      <c r="E76" s="97"/>
      <c r="F76" s="98" t="str">
        <f t="shared" ref="F76" si="7">IF(E76*D76=0,"",E76*D76)</f>
        <v/>
      </c>
    </row>
    <row r="77" spans="1:6">
      <c r="A77" s="44"/>
      <c r="B77" s="45"/>
      <c r="C77" s="45"/>
      <c r="D77" s="45"/>
      <c r="E77" s="45"/>
      <c r="F77" s="45"/>
    </row>
    <row r="78" spans="1:6">
      <c r="A78" s="28" t="s">
        <v>13</v>
      </c>
      <c r="B78" s="90" t="s">
        <v>83</v>
      </c>
      <c r="C78" s="45"/>
      <c r="D78" s="45"/>
      <c r="E78" s="45"/>
      <c r="F78" s="45"/>
    </row>
    <row r="79" spans="1:6">
      <c r="A79" s="44"/>
      <c r="B79" s="45"/>
      <c r="C79" s="45"/>
      <c r="D79" s="45"/>
      <c r="E79" s="45"/>
      <c r="F79" s="45"/>
    </row>
    <row r="80" spans="1:6">
      <c r="A80" s="162">
        <f>1+A79</f>
        <v>1</v>
      </c>
      <c r="B80" s="48" t="s">
        <v>84</v>
      </c>
      <c r="C80" s="49" t="s">
        <v>3</v>
      </c>
      <c r="D80" s="83">
        <v>1</v>
      </c>
      <c r="E80" s="52"/>
      <c r="F80" s="52">
        <f>D80*E80</f>
        <v>0</v>
      </c>
    </row>
    <row r="81" spans="1:6">
      <c r="A81" s="162"/>
      <c r="B81" s="48" t="s">
        <v>120</v>
      </c>
      <c r="C81" s="61"/>
      <c r="D81" s="51"/>
      <c r="E81" s="51"/>
      <c r="F81" s="51"/>
    </row>
    <row r="82" spans="1:6">
      <c r="A82" s="44"/>
      <c r="B82" s="45"/>
      <c r="C82" s="45"/>
      <c r="D82" s="45"/>
      <c r="E82" s="45"/>
      <c r="F82" s="45"/>
    </row>
    <row r="83" spans="1:6">
      <c r="A83" s="38">
        <f>1+A80</f>
        <v>2</v>
      </c>
      <c r="B83" s="48" t="s">
        <v>85</v>
      </c>
      <c r="C83" s="40" t="s">
        <v>0</v>
      </c>
      <c r="D83" s="83">
        <v>1</v>
      </c>
      <c r="E83" s="52"/>
      <c r="F83" s="52">
        <f>D83*E83</f>
        <v>0</v>
      </c>
    </row>
    <row r="84" spans="1:6">
      <c r="A84" s="44"/>
      <c r="B84" s="45"/>
      <c r="C84" s="45"/>
      <c r="D84" s="45"/>
      <c r="E84" s="45"/>
      <c r="F84" s="45"/>
    </row>
    <row r="85" spans="1:6">
      <c r="A85" s="162">
        <f>1+A83</f>
        <v>3</v>
      </c>
      <c r="B85" s="48" t="s">
        <v>86</v>
      </c>
      <c r="C85" s="49" t="s">
        <v>3</v>
      </c>
      <c r="D85" s="83">
        <v>1</v>
      </c>
      <c r="E85" s="52"/>
      <c r="F85" s="52">
        <f>D85*E85</f>
        <v>0</v>
      </c>
    </row>
    <row r="86" spans="1:6">
      <c r="A86" s="162"/>
      <c r="B86" s="48" t="s">
        <v>87</v>
      </c>
      <c r="C86" s="61"/>
      <c r="D86" s="51"/>
      <c r="E86" s="51"/>
      <c r="F86" s="51"/>
    </row>
    <row r="87" spans="1:6">
      <c r="A87" s="162"/>
      <c r="B87" s="48" t="s">
        <v>88</v>
      </c>
      <c r="C87" s="61"/>
      <c r="D87" s="51"/>
      <c r="E87" s="51"/>
      <c r="F87" s="51"/>
    </row>
    <row r="88" spans="1:6">
      <c r="A88" s="162"/>
      <c r="B88" s="48" t="s">
        <v>89</v>
      </c>
      <c r="C88" s="61"/>
      <c r="D88" s="51"/>
      <c r="E88" s="51"/>
      <c r="F88" s="51"/>
    </row>
    <row r="89" spans="1:6">
      <c r="A89" s="162"/>
      <c r="B89" s="48" t="s">
        <v>90</v>
      </c>
      <c r="C89" s="61"/>
      <c r="D89" s="51"/>
      <c r="E89" s="51"/>
      <c r="F89" s="51"/>
    </row>
    <row r="90" spans="1:6">
      <c r="A90" s="162"/>
      <c r="B90" s="48" t="s">
        <v>91</v>
      </c>
      <c r="C90" s="45"/>
      <c r="D90" s="45"/>
      <c r="E90" s="45"/>
      <c r="F90" s="45"/>
    </row>
    <row r="91" spans="1:6">
      <c r="A91" s="44"/>
      <c r="B91" s="48"/>
      <c r="C91" s="45"/>
      <c r="D91" s="45"/>
      <c r="E91" s="45"/>
      <c r="F91" s="45"/>
    </row>
    <row r="92" spans="1:6">
      <c r="A92" s="38">
        <f>1+A85</f>
        <v>4</v>
      </c>
      <c r="B92" s="48" t="s">
        <v>25</v>
      </c>
      <c r="C92" s="40" t="s">
        <v>3</v>
      </c>
      <c r="D92" s="119">
        <v>0.02</v>
      </c>
      <c r="E92" s="39">
        <f>(F75+SUM(F83:F91))/100</f>
        <v>0</v>
      </c>
      <c r="F92" s="52">
        <f>D92*E92*100</f>
        <v>0</v>
      </c>
    </row>
    <row r="93" spans="1:6">
      <c r="A93" s="44"/>
      <c r="B93" s="45"/>
      <c r="C93" s="45"/>
      <c r="D93" s="45"/>
      <c r="E93" s="45"/>
      <c r="F93" s="45"/>
    </row>
    <row r="94" spans="1:6">
      <c r="A94" s="162">
        <f>1+A92</f>
        <v>5</v>
      </c>
      <c r="B94" s="48" t="s">
        <v>92</v>
      </c>
      <c r="C94" s="40" t="s">
        <v>3</v>
      </c>
      <c r="D94" s="126">
        <v>0.02</v>
      </c>
      <c r="E94" s="39">
        <f>(F75+SUM(F85:F93))/100</f>
        <v>0</v>
      </c>
      <c r="F94" s="52">
        <f>D94*E94*100</f>
        <v>0</v>
      </c>
    </row>
    <row r="95" spans="1:6">
      <c r="A95" s="162"/>
      <c r="B95" s="48" t="s">
        <v>93</v>
      </c>
      <c r="C95" s="61"/>
      <c r="D95" s="51"/>
      <c r="E95" s="51"/>
      <c r="F95" s="51"/>
    </row>
    <row r="96" spans="1:6">
      <c r="A96" s="162"/>
      <c r="B96" s="48" t="s">
        <v>94</v>
      </c>
      <c r="C96" s="61"/>
      <c r="D96" s="51"/>
      <c r="E96" s="51"/>
      <c r="F96" s="51"/>
    </row>
    <row r="97" spans="1:6">
      <c r="A97" s="44"/>
      <c r="B97" s="45"/>
      <c r="C97" s="47"/>
      <c r="D97" s="45"/>
      <c r="E97" s="45"/>
      <c r="F97" s="45"/>
    </row>
    <row r="98" spans="1:6">
      <c r="A98" s="120"/>
      <c r="B98" s="121" t="str">
        <f>B78</f>
        <v>Zaključna dela</v>
      </c>
      <c r="C98" s="122"/>
      <c r="D98" s="123"/>
      <c r="E98" s="124"/>
      <c r="F98" s="125">
        <f>SUM(F78:F97)</f>
        <v>0</v>
      </c>
    </row>
  </sheetData>
  <mergeCells count="14">
    <mergeCell ref="A8:A18"/>
    <mergeCell ref="A56:A59"/>
    <mergeCell ref="A67:A68"/>
    <mergeCell ref="A20:A22"/>
    <mergeCell ref="A33:A35"/>
    <mergeCell ref="A30:A31"/>
    <mergeCell ref="A24:A28"/>
    <mergeCell ref="A37:A38"/>
    <mergeCell ref="A40:A41"/>
    <mergeCell ref="A85:A90"/>
    <mergeCell ref="A94:A96"/>
    <mergeCell ref="A70:A71"/>
    <mergeCell ref="A80:A81"/>
    <mergeCell ref="A51:A54"/>
  </mergeCells>
  <pageMargins left="0.98425196850393704" right="0.74803149606299213" top="0.98425196850393704" bottom="0.98425196850393704" header="0.15748031496062992" footer="0"/>
  <pageSetup paperSize="9" scale="82" orientation="portrait" horizontalDpi="300" verticalDpi="300" r:id="rId1"/>
  <headerFooter alignWithMargins="0"/>
  <rowBreaks count="1" manualBreakCount="1">
    <brk id="7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G97"/>
  <sheetViews>
    <sheetView view="pageBreakPreview" topLeftCell="A61" zoomScale="75" zoomScaleNormal="90" zoomScaleSheetLayoutView="75" workbookViewId="0">
      <selection activeCell="E5" sqref="E5:E91"/>
    </sheetView>
  </sheetViews>
  <sheetFormatPr defaultRowHeight="15"/>
  <cols>
    <col min="1" max="1" width="6.7109375" style="22" customWidth="1"/>
    <col min="2" max="2" width="51" style="28" customWidth="1"/>
    <col min="3" max="3" width="6.140625" style="23" customWidth="1"/>
    <col min="4" max="4" width="8.5703125" style="23" customWidth="1"/>
    <col min="5" max="5" width="10.85546875" style="20" customWidth="1"/>
    <col min="6" max="6" width="14.42578125" style="20" customWidth="1"/>
    <col min="7" max="16384" width="9.140625" style="20"/>
  </cols>
  <sheetData>
    <row r="2" spans="1:7">
      <c r="A2" s="65" t="s">
        <v>19</v>
      </c>
      <c r="B2" s="66" t="s">
        <v>20</v>
      </c>
      <c r="C2" s="67" t="s">
        <v>21</v>
      </c>
      <c r="D2" s="67" t="s">
        <v>22</v>
      </c>
      <c r="E2" s="68" t="s">
        <v>23</v>
      </c>
      <c r="F2" s="69" t="s">
        <v>24</v>
      </c>
    </row>
    <row r="3" spans="1:7">
      <c r="A3" s="70"/>
      <c r="B3" s="71"/>
      <c r="C3" s="72"/>
      <c r="D3" s="72"/>
      <c r="E3" s="73"/>
      <c r="F3" s="74"/>
    </row>
    <row r="4" spans="1:7" s="34" customFormat="1">
      <c r="A4" s="34" t="s">
        <v>52</v>
      </c>
      <c r="B4" s="35" t="s">
        <v>35</v>
      </c>
      <c r="C4" s="23"/>
      <c r="D4" s="23"/>
      <c r="E4" s="20"/>
      <c r="F4" s="20"/>
      <c r="G4" s="33"/>
    </row>
    <row r="5" spans="1:7" s="34" customFormat="1">
      <c r="A5" s="22"/>
      <c r="B5" s="35"/>
      <c r="C5" s="23"/>
      <c r="D5" s="23"/>
      <c r="E5" s="20"/>
      <c r="F5" s="20"/>
      <c r="G5" s="33"/>
    </row>
    <row r="6" spans="1:7" ht="45">
      <c r="A6" s="162">
        <f>1+A5</f>
        <v>1</v>
      </c>
      <c r="B6" s="25" t="s">
        <v>60</v>
      </c>
      <c r="E6" s="18"/>
      <c r="F6" s="18"/>
    </row>
    <row r="7" spans="1:7">
      <c r="A7" s="162"/>
      <c r="B7" s="27" t="s">
        <v>58</v>
      </c>
      <c r="E7" s="18"/>
      <c r="F7" s="18"/>
    </row>
    <row r="8" spans="1:7">
      <c r="A8" s="162"/>
      <c r="B8" s="20"/>
      <c r="E8" s="18"/>
      <c r="F8" s="18"/>
    </row>
    <row r="9" spans="1:7">
      <c r="A9" s="162"/>
      <c r="B9" s="27" t="s">
        <v>55</v>
      </c>
      <c r="E9" s="18"/>
      <c r="F9" s="18"/>
    </row>
    <row r="10" spans="1:7">
      <c r="A10" s="162"/>
      <c r="B10" s="25" t="s">
        <v>56</v>
      </c>
      <c r="E10" s="18"/>
      <c r="F10" s="18"/>
    </row>
    <row r="11" spans="1:7">
      <c r="A11" s="162"/>
      <c r="B11" s="24" t="s">
        <v>61</v>
      </c>
      <c r="E11" s="18"/>
      <c r="F11" s="18"/>
    </row>
    <row r="12" spans="1:7">
      <c r="A12" s="162"/>
      <c r="B12" s="24" t="s">
        <v>57</v>
      </c>
      <c r="E12" s="18"/>
      <c r="F12" s="18"/>
    </row>
    <row r="13" spans="1:7">
      <c r="A13" s="162"/>
      <c r="B13" s="24"/>
      <c r="E13" s="18"/>
      <c r="F13" s="18"/>
    </row>
    <row r="14" spans="1:7" ht="18">
      <c r="A14" s="162"/>
      <c r="B14" s="25" t="s">
        <v>149</v>
      </c>
      <c r="E14" s="18"/>
      <c r="F14" s="18"/>
    </row>
    <row r="15" spans="1:7">
      <c r="A15" s="162"/>
      <c r="B15" s="25" t="s">
        <v>59</v>
      </c>
      <c r="E15" s="18"/>
      <c r="F15" s="18"/>
    </row>
    <row r="16" spans="1:7">
      <c r="A16" s="162"/>
      <c r="B16" s="26" t="s">
        <v>148</v>
      </c>
      <c r="C16" s="9" t="s">
        <v>0</v>
      </c>
      <c r="D16" s="155">
        <v>4</v>
      </c>
      <c r="E16" s="19"/>
      <c r="F16" s="19">
        <f>D16*E16</f>
        <v>0</v>
      </c>
    </row>
    <row r="17" spans="1:6">
      <c r="A17" s="20"/>
      <c r="B17" s="20"/>
      <c r="C17" s="20"/>
      <c r="D17" s="156"/>
    </row>
    <row r="18" spans="1:6" ht="30">
      <c r="A18" s="162">
        <f>1+A6</f>
        <v>2</v>
      </c>
      <c r="B18" s="48" t="s">
        <v>43</v>
      </c>
      <c r="C18" s="53"/>
      <c r="D18" s="61"/>
      <c r="E18" s="51"/>
      <c r="F18" s="51"/>
    </row>
    <row r="19" spans="1:6">
      <c r="A19" s="162"/>
      <c r="B19" s="42" t="s">
        <v>62</v>
      </c>
      <c r="C19" s="53"/>
      <c r="D19" s="61"/>
      <c r="E19" s="51"/>
      <c r="F19" s="51"/>
    </row>
    <row r="20" spans="1:6">
      <c r="A20" s="162"/>
      <c r="B20" s="48" t="s">
        <v>41</v>
      </c>
      <c r="C20" s="49" t="s">
        <v>1</v>
      </c>
      <c r="D20" s="83">
        <v>4</v>
      </c>
      <c r="E20" s="52"/>
      <c r="F20" s="52">
        <f>D20*E20</f>
        <v>0</v>
      </c>
    </row>
    <row r="21" spans="1:6">
      <c r="A21" s="20"/>
      <c r="B21" s="20"/>
      <c r="C21" s="20"/>
      <c r="D21" s="156"/>
    </row>
    <row r="22" spans="1:6" ht="75">
      <c r="A22" s="162">
        <f>1+A18</f>
        <v>3</v>
      </c>
      <c r="B22" s="82" t="s">
        <v>63</v>
      </c>
      <c r="D22" s="157"/>
      <c r="E22" s="18"/>
      <c r="F22" s="18"/>
    </row>
    <row r="23" spans="1:6">
      <c r="A23" s="162"/>
      <c r="B23" s="30" t="s">
        <v>42</v>
      </c>
      <c r="C23" s="29" t="s">
        <v>0</v>
      </c>
      <c r="D23" s="158">
        <v>4</v>
      </c>
      <c r="E23" s="19"/>
      <c r="F23" s="19">
        <f>D23*E23</f>
        <v>0</v>
      </c>
    </row>
    <row r="24" spans="1:6">
      <c r="D24" s="157"/>
    </row>
    <row r="25" spans="1:6" ht="75">
      <c r="A25" s="162">
        <f>1+A22</f>
        <v>4</v>
      </c>
      <c r="B25" s="30" t="s">
        <v>181</v>
      </c>
      <c r="D25" s="157"/>
      <c r="E25" s="18"/>
      <c r="F25" s="18"/>
    </row>
    <row r="26" spans="1:6">
      <c r="A26" s="162"/>
      <c r="B26" s="27" t="s">
        <v>64</v>
      </c>
      <c r="D26" s="157"/>
      <c r="E26" s="18"/>
      <c r="F26" s="18"/>
    </row>
    <row r="27" spans="1:6">
      <c r="A27" s="162"/>
      <c r="B27" s="27" t="s">
        <v>65</v>
      </c>
      <c r="D27" s="157"/>
      <c r="E27" s="18"/>
      <c r="F27" s="18"/>
    </row>
    <row r="28" spans="1:6">
      <c r="A28" s="162"/>
      <c r="B28" s="30" t="s">
        <v>152</v>
      </c>
      <c r="C28" s="29" t="s">
        <v>0</v>
      </c>
      <c r="D28" s="158">
        <v>1</v>
      </c>
      <c r="E28" s="19"/>
      <c r="F28" s="19">
        <f t="shared" ref="F28:F34" si="0">D28*E28</f>
        <v>0</v>
      </c>
    </row>
    <row r="29" spans="1:6">
      <c r="A29" s="162"/>
      <c r="B29" s="30" t="s">
        <v>166</v>
      </c>
      <c r="C29" s="29" t="s">
        <v>0</v>
      </c>
      <c r="D29" s="158">
        <v>1</v>
      </c>
      <c r="E29" s="19"/>
      <c r="F29" s="19">
        <f t="shared" si="0"/>
        <v>0</v>
      </c>
    </row>
    <row r="30" spans="1:6">
      <c r="A30" s="162"/>
      <c r="B30" s="30" t="s">
        <v>186</v>
      </c>
      <c r="C30" s="29" t="s">
        <v>0</v>
      </c>
      <c r="D30" s="158">
        <v>2</v>
      </c>
      <c r="E30" s="19"/>
      <c r="F30" s="19">
        <f t="shared" ref="F30" si="1">D30*E30</f>
        <v>0</v>
      </c>
    </row>
    <row r="31" spans="1:6">
      <c r="A31" s="162"/>
      <c r="B31" s="30" t="s">
        <v>151</v>
      </c>
      <c r="C31" s="29" t="s">
        <v>0</v>
      </c>
      <c r="D31" s="158">
        <v>1</v>
      </c>
      <c r="E31" s="19"/>
      <c r="F31" s="19">
        <f t="shared" si="0"/>
        <v>0</v>
      </c>
    </row>
    <row r="32" spans="1:6">
      <c r="A32" s="162"/>
      <c r="B32" s="30" t="s">
        <v>150</v>
      </c>
      <c r="C32" s="29" t="s">
        <v>0</v>
      </c>
      <c r="D32" s="158">
        <v>1</v>
      </c>
      <c r="E32" s="19"/>
      <c r="F32" s="19">
        <f t="shared" si="0"/>
        <v>0</v>
      </c>
    </row>
    <row r="33" spans="1:6">
      <c r="A33" s="162"/>
      <c r="B33" s="30" t="s">
        <v>154</v>
      </c>
      <c r="C33" s="29" t="s">
        <v>0</v>
      </c>
      <c r="D33" s="158">
        <v>2</v>
      </c>
      <c r="E33" s="19"/>
      <c r="F33" s="19">
        <f t="shared" si="0"/>
        <v>0</v>
      </c>
    </row>
    <row r="34" spans="1:6">
      <c r="A34" s="162"/>
      <c r="B34" s="30" t="s">
        <v>153</v>
      </c>
      <c r="C34" s="29" t="s">
        <v>0</v>
      </c>
      <c r="D34" s="158">
        <v>1</v>
      </c>
      <c r="E34" s="19"/>
      <c r="F34" s="19">
        <f t="shared" si="0"/>
        <v>0</v>
      </c>
    </row>
    <row r="35" spans="1:6">
      <c r="D35" s="157"/>
    </row>
    <row r="36" spans="1:6" ht="60">
      <c r="A36" s="162">
        <f>1+A25</f>
        <v>5</v>
      </c>
      <c r="B36" s="154" t="s">
        <v>185</v>
      </c>
      <c r="D36" s="157"/>
      <c r="E36" s="18"/>
      <c r="F36" s="18"/>
    </row>
    <row r="37" spans="1:6" ht="45">
      <c r="A37" s="162"/>
      <c r="B37" s="30" t="s">
        <v>156</v>
      </c>
      <c r="D37" s="157"/>
      <c r="E37" s="18"/>
      <c r="F37" s="18"/>
    </row>
    <row r="38" spans="1:6">
      <c r="A38" s="162"/>
      <c r="B38" s="30" t="s">
        <v>155</v>
      </c>
      <c r="C38" s="29" t="s">
        <v>0</v>
      </c>
      <c r="D38" s="158">
        <v>9</v>
      </c>
      <c r="E38" s="19"/>
      <c r="F38" s="19">
        <f>D38*E38</f>
        <v>0</v>
      </c>
    </row>
    <row r="39" spans="1:6">
      <c r="D39" s="157"/>
    </row>
    <row r="40" spans="1:6" ht="60">
      <c r="A40" s="162">
        <f>1+A36</f>
        <v>6</v>
      </c>
      <c r="B40" s="154" t="s">
        <v>157</v>
      </c>
      <c r="D40" s="157"/>
      <c r="E40" s="18"/>
      <c r="F40" s="18"/>
    </row>
    <row r="41" spans="1:6">
      <c r="A41" s="162"/>
      <c r="B41" s="30" t="s">
        <v>158</v>
      </c>
      <c r="D41" s="157"/>
      <c r="E41" s="18"/>
      <c r="F41" s="18"/>
    </row>
    <row r="42" spans="1:6">
      <c r="A42" s="162"/>
      <c r="B42" s="30" t="s">
        <v>159</v>
      </c>
      <c r="C42" s="29" t="s">
        <v>0</v>
      </c>
      <c r="D42" s="158">
        <v>1</v>
      </c>
      <c r="E42" s="19"/>
      <c r="F42" s="19">
        <f>D42*E42</f>
        <v>0</v>
      </c>
    </row>
    <row r="43" spans="1:6">
      <c r="A43" s="162"/>
      <c r="B43" s="30" t="s">
        <v>160</v>
      </c>
      <c r="C43" s="29" t="s">
        <v>0</v>
      </c>
      <c r="D43" s="158">
        <v>1</v>
      </c>
      <c r="E43" s="19"/>
      <c r="F43" s="19">
        <f>D43*E43</f>
        <v>0</v>
      </c>
    </row>
    <row r="44" spans="1:6">
      <c r="B44" s="24"/>
      <c r="D44" s="157"/>
      <c r="E44" s="18"/>
      <c r="F44" s="18"/>
    </row>
    <row r="45" spans="1:6" ht="45">
      <c r="A45" s="162">
        <f>1+A25</f>
        <v>5</v>
      </c>
      <c r="B45" s="91" t="s">
        <v>47</v>
      </c>
      <c r="C45" s="53"/>
      <c r="D45" s="61"/>
      <c r="E45" s="51"/>
      <c r="F45" s="51"/>
    </row>
    <row r="46" spans="1:6">
      <c r="A46" s="162"/>
      <c r="B46" s="56" t="s">
        <v>49</v>
      </c>
      <c r="C46" s="49" t="s">
        <v>2</v>
      </c>
      <c r="D46" s="83">
        <v>20</v>
      </c>
      <c r="E46" s="52"/>
      <c r="F46" s="52">
        <f>D46*E46</f>
        <v>0</v>
      </c>
    </row>
    <row r="47" spans="1:6">
      <c r="D47" s="157"/>
    </row>
    <row r="48" spans="1:6" ht="60">
      <c r="A48" s="162">
        <f>1+A45</f>
        <v>6</v>
      </c>
      <c r="B48" s="56" t="s">
        <v>48</v>
      </c>
      <c r="D48" s="157"/>
      <c r="E48" s="18"/>
      <c r="F48" s="18"/>
    </row>
    <row r="49" spans="1:6">
      <c r="A49" s="162"/>
      <c r="B49" s="27" t="s">
        <v>27</v>
      </c>
      <c r="D49" s="157"/>
      <c r="E49" s="18"/>
      <c r="F49" s="18"/>
    </row>
    <row r="50" spans="1:6">
      <c r="A50" s="162"/>
      <c r="B50" s="56" t="s">
        <v>161</v>
      </c>
      <c r="C50" s="80" t="s">
        <v>2</v>
      </c>
      <c r="D50" s="86">
        <v>4</v>
      </c>
      <c r="E50" s="92"/>
      <c r="F50" s="58">
        <f t="shared" ref="F50:F51" si="2">+D50*E50</f>
        <v>0</v>
      </c>
    </row>
    <row r="51" spans="1:6">
      <c r="A51" s="162"/>
      <c r="B51" s="56" t="s">
        <v>50</v>
      </c>
      <c r="C51" s="80" t="s">
        <v>2</v>
      </c>
      <c r="D51" s="86">
        <v>12</v>
      </c>
      <c r="E51" s="92"/>
      <c r="F51" s="58">
        <f t="shared" si="2"/>
        <v>0</v>
      </c>
    </row>
    <row r="52" spans="1:6">
      <c r="A52" s="162"/>
      <c r="B52" s="56" t="s">
        <v>162</v>
      </c>
      <c r="C52" s="80" t="s">
        <v>2</v>
      </c>
      <c r="D52" s="86">
        <v>15</v>
      </c>
      <c r="E52" s="92"/>
      <c r="F52" s="58">
        <f t="shared" ref="F52" si="3">+D52*E52</f>
        <v>0</v>
      </c>
    </row>
    <row r="53" spans="1:6">
      <c r="A53" s="44"/>
      <c r="B53" s="45"/>
      <c r="C53" s="47"/>
      <c r="D53" s="46"/>
      <c r="E53" s="45"/>
      <c r="F53" s="45"/>
    </row>
    <row r="54" spans="1:6" ht="105">
      <c r="A54" s="162">
        <f>1+A48</f>
        <v>7</v>
      </c>
      <c r="B54" s="84" t="s">
        <v>100</v>
      </c>
      <c r="C54" s="53"/>
      <c r="D54" s="61"/>
      <c r="E54" s="51"/>
      <c r="F54" s="51"/>
    </row>
    <row r="55" spans="1:6" ht="45">
      <c r="A55" s="162"/>
      <c r="B55" s="84" t="s">
        <v>44</v>
      </c>
      <c r="C55" s="53"/>
      <c r="D55" s="61"/>
      <c r="E55" s="51"/>
      <c r="F55" s="51"/>
    </row>
    <row r="56" spans="1:6" ht="60">
      <c r="A56" s="162"/>
      <c r="B56" s="71" t="s">
        <v>45</v>
      </c>
      <c r="C56" s="53"/>
      <c r="D56" s="61"/>
      <c r="E56" s="51"/>
      <c r="F56" s="51"/>
    </row>
    <row r="57" spans="1:6">
      <c r="A57" s="162"/>
      <c r="B57" s="71" t="s">
        <v>46</v>
      </c>
      <c r="C57" s="53"/>
      <c r="D57" s="61"/>
      <c r="E57" s="51"/>
      <c r="F57" s="51"/>
    </row>
    <row r="58" spans="1:6">
      <c r="A58" s="162"/>
      <c r="B58" s="48" t="s">
        <v>29</v>
      </c>
      <c r="C58" s="53"/>
      <c r="D58" s="61"/>
      <c r="E58" s="51"/>
      <c r="F58" s="51"/>
    </row>
    <row r="59" spans="1:6">
      <c r="A59" s="162"/>
      <c r="B59" s="48" t="s">
        <v>30</v>
      </c>
      <c r="C59" s="53"/>
      <c r="D59" s="61"/>
      <c r="E59" s="51"/>
      <c r="F59" s="51"/>
    </row>
    <row r="60" spans="1:6">
      <c r="A60" s="162"/>
      <c r="B60" s="48" t="s">
        <v>31</v>
      </c>
      <c r="C60" s="53"/>
      <c r="D60" s="61"/>
      <c r="E60" s="51"/>
      <c r="F60" s="51"/>
    </row>
    <row r="61" spans="1:6" ht="18">
      <c r="A61" s="162"/>
      <c r="B61" s="48" t="s">
        <v>32</v>
      </c>
      <c r="C61" s="49" t="s">
        <v>4</v>
      </c>
      <c r="D61" s="83">
        <v>50</v>
      </c>
      <c r="E61" s="52"/>
      <c r="F61" s="52">
        <f>D61*E61</f>
        <v>0</v>
      </c>
    </row>
    <row r="62" spans="1:6">
      <c r="A62" s="48"/>
      <c r="B62" s="48"/>
      <c r="C62" s="49"/>
      <c r="D62" s="50"/>
      <c r="E62" s="57"/>
      <c r="F62" s="59"/>
    </row>
    <row r="63" spans="1:6" ht="45">
      <c r="A63" s="162">
        <f>1+A54</f>
        <v>8</v>
      </c>
      <c r="B63" s="48" t="s">
        <v>163</v>
      </c>
      <c r="C63" s="53"/>
      <c r="D63" s="61"/>
    </row>
    <row r="64" spans="1:6">
      <c r="A64" s="162"/>
      <c r="B64" s="42" t="s">
        <v>164</v>
      </c>
      <c r="C64" s="53"/>
      <c r="D64" s="61"/>
    </row>
    <row r="65" spans="1:6" ht="18">
      <c r="A65" s="162"/>
      <c r="B65" s="48" t="s">
        <v>165</v>
      </c>
      <c r="C65" s="40" t="s">
        <v>4</v>
      </c>
      <c r="D65" s="83">
        <v>55</v>
      </c>
      <c r="E65" s="52"/>
      <c r="F65" s="52">
        <f>D65*E65</f>
        <v>0</v>
      </c>
    </row>
    <row r="66" spans="1:6">
      <c r="A66" s="48"/>
      <c r="B66" s="48"/>
      <c r="C66" s="49"/>
      <c r="D66" s="50"/>
      <c r="E66" s="45"/>
      <c r="F66" s="45"/>
    </row>
    <row r="67" spans="1:6" ht="45">
      <c r="A67" s="162">
        <f>1+A63</f>
        <v>9</v>
      </c>
      <c r="B67" s="48" t="s">
        <v>33</v>
      </c>
      <c r="C67" s="53"/>
      <c r="D67" s="61"/>
      <c r="E67" s="51"/>
      <c r="F67" s="51"/>
    </row>
    <row r="68" spans="1:6">
      <c r="A68" s="162"/>
      <c r="B68" s="48" t="s">
        <v>167</v>
      </c>
      <c r="C68" s="40" t="s">
        <v>0</v>
      </c>
      <c r="D68" s="83">
        <v>25</v>
      </c>
      <c r="E68" s="52"/>
      <c r="F68" s="52">
        <f>D68*E68</f>
        <v>0</v>
      </c>
    </row>
    <row r="69" spans="1:6">
      <c r="A69" s="55"/>
      <c r="B69" s="84"/>
      <c r="C69" s="85"/>
      <c r="D69" s="159"/>
      <c r="E69" s="57"/>
      <c r="F69" s="59"/>
    </row>
    <row r="70" spans="1:6" ht="75">
      <c r="A70" s="55">
        <f>1+A67</f>
        <v>10</v>
      </c>
      <c r="B70" s="60" t="s">
        <v>38</v>
      </c>
      <c r="C70" s="80" t="s">
        <v>5</v>
      </c>
      <c r="D70" s="83">
        <v>75</v>
      </c>
      <c r="E70" s="57"/>
      <c r="F70" s="58">
        <f>+D70*E70</f>
        <v>0</v>
      </c>
    </row>
    <row r="71" spans="1:6">
      <c r="A71" s="55"/>
      <c r="B71" s="56"/>
      <c r="C71" s="80"/>
      <c r="D71" s="86"/>
      <c r="E71" s="57"/>
      <c r="F71" s="59"/>
    </row>
    <row r="72" spans="1:6" ht="18">
      <c r="A72" s="55">
        <f>1+A70</f>
        <v>11</v>
      </c>
      <c r="B72" s="56" t="s">
        <v>14</v>
      </c>
      <c r="C72" s="49" t="s">
        <v>4</v>
      </c>
      <c r="D72" s="86">
        <v>2</v>
      </c>
      <c r="E72" s="57"/>
      <c r="F72" s="58">
        <f>+D72*E72</f>
        <v>0</v>
      </c>
    </row>
    <row r="73" spans="1:6">
      <c r="A73" s="55"/>
      <c r="B73" s="56"/>
      <c r="C73" s="80"/>
      <c r="D73" s="86"/>
      <c r="E73" s="57"/>
      <c r="F73" s="59"/>
    </row>
    <row r="74" spans="1:6" ht="30">
      <c r="A74" s="55">
        <f>1+A72</f>
        <v>12</v>
      </c>
      <c r="B74" s="56" t="s">
        <v>15</v>
      </c>
      <c r="C74" s="40" t="s">
        <v>4</v>
      </c>
      <c r="D74" s="86">
        <v>2</v>
      </c>
      <c r="E74" s="57"/>
      <c r="F74" s="58">
        <f>+D74*E74</f>
        <v>0</v>
      </c>
    </row>
    <row r="75" spans="1:6">
      <c r="D75" s="157"/>
    </row>
    <row r="76" spans="1:6" ht="30">
      <c r="A76" s="162">
        <f>1+A74</f>
        <v>13</v>
      </c>
      <c r="B76" s="48" t="s">
        <v>16</v>
      </c>
      <c r="C76" s="53"/>
      <c r="D76" s="61"/>
      <c r="E76" s="51"/>
      <c r="F76" s="51"/>
    </row>
    <row r="77" spans="1:6">
      <c r="A77" s="162"/>
      <c r="B77" s="48" t="s">
        <v>18</v>
      </c>
      <c r="C77" s="40" t="s">
        <v>0</v>
      </c>
      <c r="D77" s="83">
        <v>90</v>
      </c>
      <c r="E77" s="52"/>
      <c r="F77" s="52">
        <f t="shared" ref="F77:F79" si="4">D77*E77</f>
        <v>0</v>
      </c>
    </row>
    <row r="78" spans="1:6">
      <c r="A78" s="162"/>
      <c r="B78" s="48" t="s">
        <v>54</v>
      </c>
      <c r="C78" s="40" t="s">
        <v>0</v>
      </c>
      <c r="D78" s="83">
        <v>7</v>
      </c>
      <c r="E78" s="52"/>
      <c r="F78" s="52">
        <f t="shared" ref="F78" si="5">D78*E78</f>
        <v>0</v>
      </c>
    </row>
    <row r="79" spans="1:6">
      <c r="A79" s="162"/>
      <c r="B79" s="48" t="s">
        <v>34</v>
      </c>
      <c r="C79" s="40" t="s">
        <v>0</v>
      </c>
      <c r="D79" s="83">
        <v>1</v>
      </c>
      <c r="E79" s="52"/>
      <c r="F79" s="52">
        <f t="shared" si="4"/>
        <v>0</v>
      </c>
    </row>
    <row r="80" spans="1:6">
      <c r="A80" s="38"/>
      <c r="B80" s="48"/>
      <c r="C80" s="49"/>
      <c r="D80" s="50"/>
      <c r="E80" s="45"/>
      <c r="F80" s="45"/>
    </row>
    <row r="81" spans="1:6" ht="30">
      <c r="A81" s="162">
        <f>1+A76</f>
        <v>14</v>
      </c>
      <c r="B81" s="48" t="s">
        <v>17</v>
      </c>
      <c r="C81" s="53"/>
      <c r="D81" s="61"/>
      <c r="E81" s="51"/>
      <c r="F81" s="51"/>
    </row>
    <row r="82" spans="1:6">
      <c r="A82" s="162"/>
      <c r="B82" s="48" t="s">
        <v>18</v>
      </c>
      <c r="C82" s="40" t="s">
        <v>0</v>
      </c>
      <c r="D82" s="83">
        <v>90</v>
      </c>
      <c r="E82" s="52"/>
      <c r="F82" s="52">
        <f t="shared" ref="F82:F84" si="6">D82*E82</f>
        <v>0</v>
      </c>
    </row>
    <row r="83" spans="1:6">
      <c r="A83" s="162"/>
      <c r="B83" s="48" t="s">
        <v>54</v>
      </c>
      <c r="C83" s="40" t="s">
        <v>0</v>
      </c>
      <c r="D83" s="83">
        <v>7</v>
      </c>
      <c r="E83" s="52"/>
      <c r="F83" s="52">
        <f t="shared" si="6"/>
        <v>0</v>
      </c>
    </row>
    <row r="84" spans="1:6">
      <c r="A84" s="162"/>
      <c r="B84" s="48" t="s">
        <v>34</v>
      </c>
      <c r="C84" s="40" t="s">
        <v>0</v>
      </c>
      <c r="D84" s="83">
        <v>1</v>
      </c>
      <c r="E84" s="52"/>
      <c r="F84" s="52">
        <f t="shared" si="6"/>
        <v>0</v>
      </c>
    </row>
    <row r="85" spans="1:6">
      <c r="A85" s="55"/>
      <c r="B85" s="56"/>
      <c r="C85" s="80"/>
      <c r="D85" s="86"/>
      <c r="E85" s="57"/>
      <c r="F85" s="59"/>
    </row>
    <row r="86" spans="1:6" ht="30">
      <c r="A86" s="162">
        <f>1+A81</f>
        <v>15</v>
      </c>
      <c r="B86" s="48" t="s">
        <v>97</v>
      </c>
      <c r="C86" s="53"/>
      <c r="D86" s="61"/>
      <c r="E86" s="51"/>
      <c r="F86" s="51"/>
    </row>
    <row r="87" spans="1:6" ht="30">
      <c r="A87" s="162"/>
      <c r="B87" s="48" t="s">
        <v>182</v>
      </c>
      <c r="C87" s="40" t="s">
        <v>3</v>
      </c>
      <c r="D87" s="83">
        <v>1</v>
      </c>
      <c r="E87" s="52"/>
      <c r="F87" s="52">
        <f t="shared" ref="F87" si="7">D87*E87</f>
        <v>0</v>
      </c>
    </row>
    <row r="88" spans="1:6" ht="30">
      <c r="A88" s="162"/>
      <c r="B88" s="48" t="s">
        <v>168</v>
      </c>
      <c r="C88" s="40" t="s">
        <v>3</v>
      </c>
      <c r="D88" s="83">
        <v>1</v>
      </c>
      <c r="E88" s="52"/>
      <c r="F88" s="52">
        <f t="shared" ref="F88" si="8">D88*E88</f>
        <v>0</v>
      </c>
    </row>
    <row r="89" spans="1:6">
      <c r="A89" s="1"/>
      <c r="B89"/>
      <c r="C89"/>
      <c r="D89" s="160"/>
      <c r="E89"/>
      <c r="F89"/>
    </row>
    <row r="90" spans="1:6" ht="45">
      <c r="A90" s="162">
        <f>1+A86</f>
        <v>16</v>
      </c>
      <c r="B90" s="48" t="s">
        <v>169</v>
      </c>
      <c r="C90" s="61"/>
      <c r="D90" s="61"/>
      <c r="E90" s="51"/>
      <c r="F90" s="51"/>
    </row>
    <row r="91" spans="1:6">
      <c r="A91" s="162"/>
      <c r="B91" s="48" t="s">
        <v>170</v>
      </c>
      <c r="C91" s="49" t="s">
        <v>3</v>
      </c>
      <c r="D91" s="83">
        <v>1</v>
      </c>
      <c r="E91" s="52"/>
      <c r="F91" s="52">
        <f>D91*E91</f>
        <v>0</v>
      </c>
    </row>
    <row r="92" spans="1:6">
      <c r="A92" s="87"/>
      <c r="B92" s="45"/>
      <c r="C92" s="47"/>
      <c r="D92" s="46"/>
      <c r="E92" s="45"/>
      <c r="F92" s="45"/>
    </row>
    <row r="93" spans="1:6">
      <c r="A93" s="38">
        <f>1+A90</f>
        <v>17</v>
      </c>
      <c r="B93" s="48" t="s">
        <v>25</v>
      </c>
      <c r="C93" s="49" t="s">
        <v>3</v>
      </c>
      <c r="D93" s="161">
        <v>0.04</v>
      </c>
      <c r="E93" s="39">
        <f>SUM(F6:F92)/100</f>
        <v>0</v>
      </c>
      <c r="F93" s="52">
        <f>D93*E93*100</f>
        <v>0</v>
      </c>
    </row>
    <row r="94" spans="1:6">
      <c r="A94" s="50"/>
      <c r="B94" s="48"/>
      <c r="C94" s="49"/>
      <c r="D94" s="50"/>
      <c r="E94" s="45"/>
      <c r="F94" s="45"/>
    </row>
    <row r="95" spans="1:6">
      <c r="A95" s="38">
        <f>1+A93</f>
        <v>18</v>
      </c>
      <c r="B95" s="10" t="s">
        <v>26</v>
      </c>
      <c r="C95" s="49" t="s">
        <v>3</v>
      </c>
      <c r="D95" s="161">
        <v>0.02</v>
      </c>
      <c r="E95" s="39">
        <f>SUM(F6:F94)/100</f>
        <v>0</v>
      </c>
      <c r="F95" s="52">
        <f>D95*E95*100</f>
        <v>0</v>
      </c>
    </row>
    <row r="97" spans="1:6">
      <c r="A97" s="31"/>
      <c r="B97" s="36" t="str">
        <f>B4</f>
        <v>PREZRAČEVANJE</v>
      </c>
      <c r="C97" s="32"/>
      <c r="D97" s="37"/>
      <c r="E97" s="21"/>
      <c r="F97" s="21">
        <f>SUM(F6:F96)</f>
        <v>0</v>
      </c>
    </row>
  </sheetData>
  <mergeCells count="15">
    <mergeCell ref="A90:A91"/>
    <mergeCell ref="A6:A16"/>
    <mergeCell ref="A45:A46"/>
    <mergeCell ref="A81:A84"/>
    <mergeCell ref="A48:A52"/>
    <mergeCell ref="A22:A23"/>
    <mergeCell ref="A76:A79"/>
    <mergeCell ref="A25:A34"/>
    <mergeCell ref="A54:A61"/>
    <mergeCell ref="A18:A20"/>
    <mergeCell ref="A67:A68"/>
    <mergeCell ref="A36:A38"/>
    <mergeCell ref="A40:A43"/>
    <mergeCell ref="A63:A65"/>
    <mergeCell ref="A86:A88"/>
  </mergeCells>
  <pageMargins left="0.98425196850393704" right="0.74803149606299213" top="0.98425196850393704" bottom="0.98425196850393704" header="0.15748031496062992" footer="0"/>
  <pageSetup paperSize="9" scale="87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F89"/>
  <sheetViews>
    <sheetView view="pageBreakPreview" zoomScale="75" zoomScaleNormal="100" zoomScaleSheetLayoutView="75" workbookViewId="0">
      <selection activeCell="E5" sqref="E5:E36"/>
    </sheetView>
  </sheetViews>
  <sheetFormatPr defaultRowHeight="12.75"/>
  <cols>
    <col min="1" max="1" width="6.7109375" style="1" customWidth="1"/>
    <col min="2" max="2" width="51" customWidth="1"/>
    <col min="3" max="3" width="6.140625" customWidth="1"/>
    <col min="4" max="4" width="5.7109375" customWidth="1"/>
    <col min="5" max="5" width="8.7109375" customWidth="1"/>
    <col min="6" max="6" width="10.7109375" customWidth="1"/>
  </cols>
  <sheetData>
    <row r="2" spans="1:6" ht="15.75">
      <c r="A2" s="43" t="s">
        <v>96</v>
      </c>
      <c r="B2" s="144" t="s">
        <v>95</v>
      </c>
      <c r="C2" s="143"/>
      <c r="D2" s="143"/>
      <c r="E2" s="41"/>
      <c r="F2" s="41"/>
    </row>
    <row r="4" spans="1:6" ht="15">
      <c r="A4" s="44" t="s">
        <v>53</v>
      </c>
      <c r="B4" s="141" t="s">
        <v>131</v>
      </c>
      <c r="C4" s="46"/>
      <c r="D4" s="46"/>
      <c r="E4" s="45"/>
      <c r="F4" s="45"/>
    </row>
    <row r="5" spans="1:6" ht="15">
      <c r="A5" s="110"/>
      <c r="B5" s="91"/>
      <c r="C5" s="111"/>
      <c r="D5" s="112"/>
      <c r="E5" s="113"/>
      <c r="F5" s="98" t="str">
        <f t="shared" ref="F5" si="0">IF(E5*D5=0,"",E5*D5)</f>
        <v/>
      </c>
    </row>
    <row r="6" spans="1:6" ht="30">
      <c r="A6" s="162">
        <f>1+A5</f>
        <v>1</v>
      </c>
      <c r="B6" s="48" t="s">
        <v>133</v>
      </c>
      <c r="C6" s="61"/>
      <c r="D6" s="51"/>
      <c r="E6" s="51"/>
      <c r="F6" s="51"/>
    </row>
    <row r="7" spans="1:6" ht="15">
      <c r="A7" s="162"/>
      <c r="B7" s="48" t="s">
        <v>176</v>
      </c>
      <c r="C7" s="49" t="s">
        <v>0</v>
      </c>
      <c r="D7" s="83">
        <v>2</v>
      </c>
      <c r="E7" s="52"/>
      <c r="F7" s="52">
        <f>D7*E7</f>
        <v>0</v>
      </c>
    </row>
    <row r="8" spans="1:6" ht="15">
      <c r="A8" s="162"/>
      <c r="B8" s="48" t="s">
        <v>134</v>
      </c>
      <c r="C8" s="49" t="s">
        <v>0</v>
      </c>
      <c r="D8" s="83">
        <v>1</v>
      </c>
      <c r="E8" s="52"/>
      <c r="F8" s="52">
        <f>D8*E8</f>
        <v>0</v>
      </c>
    </row>
    <row r="9" spans="1:6" ht="15">
      <c r="A9" s="110"/>
      <c r="B9" s="91"/>
      <c r="C9" s="111"/>
      <c r="D9" s="112"/>
      <c r="E9" s="113"/>
      <c r="F9" s="98" t="str">
        <f t="shared" ref="F9" si="1">IF(E9*D9=0,"",E9*D9)</f>
        <v/>
      </c>
    </row>
    <row r="10" spans="1:6" ht="60">
      <c r="A10" s="162">
        <f>1+A6</f>
        <v>2</v>
      </c>
      <c r="B10" s="48" t="s">
        <v>132</v>
      </c>
      <c r="C10" s="61"/>
      <c r="D10" s="51"/>
      <c r="E10" s="51"/>
      <c r="F10" s="51"/>
    </row>
    <row r="11" spans="1:6" ht="30">
      <c r="A11" s="162"/>
      <c r="B11" s="48" t="s">
        <v>136</v>
      </c>
      <c r="C11" s="61"/>
      <c r="D11" s="51"/>
      <c r="E11" s="51"/>
      <c r="F11" s="51"/>
    </row>
    <row r="12" spans="1:6" ht="15">
      <c r="A12" s="162"/>
      <c r="B12" s="138" t="s">
        <v>3</v>
      </c>
      <c r="C12" s="49" t="s">
        <v>0</v>
      </c>
      <c r="D12" s="83">
        <v>5</v>
      </c>
      <c r="E12" s="52"/>
      <c r="F12" s="52">
        <f>D12*E12</f>
        <v>0</v>
      </c>
    </row>
    <row r="13" spans="1:6" ht="15">
      <c r="A13" s="110"/>
      <c r="B13" s="91"/>
      <c r="C13" s="111"/>
      <c r="D13" s="112"/>
      <c r="E13" s="113"/>
      <c r="F13" s="98" t="str">
        <f t="shared" ref="F13" si="2">IF(E13*D13=0,"",E13*D13)</f>
        <v/>
      </c>
    </row>
    <row r="14" spans="1:6" ht="30">
      <c r="A14" s="162">
        <f>1+A10</f>
        <v>3</v>
      </c>
      <c r="B14" s="48" t="s">
        <v>145</v>
      </c>
      <c r="C14" s="61"/>
      <c r="D14" s="51"/>
      <c r="E14" s="51"/>
      <c r="F14" s="51"/>
    </row>
    <row r="15" spans="1:6" ht="15">
      <c r="A15" s="162"/>
      <c r="B15" s="48" t="s">
        <v>146</v>
      </c>
      <c r="C15" s="49" t="s">
        <v>0</v>
      </c>
      <c r="D15" s="83">
        <v>2</v>
      </c>
      <c r="E15" s="52"/>
      <c r="F15" s="52">
        <f>D15*E15</f>
        <v>0</v>
      </c>
    </row>
    <row r="16" spans="1:6" ht="15">
      <c r="A16" s="162"/>
      <c r="B16" s="48" t="s">
        <v>147</v>
      </c>
      <c r="C16" s="49" t="s">
        <v>0</v>
      </c>
      <c r="D16" s="83">
        <v>1</v>
      </c>
      <c r="E16" s="52"/>
      <c r="F16" s="52">
        <f>D16*E16</f>
        <v>0</v>
      </c>
    </row>
    <row r="17" spans="1:6" ht="15">
      <c r="A17" s="149"/>
      <c r="B17" s="149"/>
      <c r="C17" s="94"/>
      <c r="D17" s="153"/>
    </row>
    <row r="18" spans="1:6" ht="45">
      <c r="A18" s="162">
        <f>1+A14</f>
        <v>4</v>
      </c>
      <c r="B18" s="48" t="s">
        <v>180</v>
      </c>
      <c r="C18" s="94"/>
      <c r="D18" s="153"/>
    </row>
    <row r="19" spans="1:6" ht="30">
      <c r="A19" s="162"/>
      <c r="B19" s="48" t="s">
        <v>177</v>
      </c>
      <c r="C19" s="94"/>
      <c r="D19" s="153"/>
    </row>
    <row r="20" spans="1:6" ht="15">
      <c r="A20" s="162"/>
      <c r="B20" s="48" t="s">
        <v>179</v>
      </c>
      <c r="C20" s="94"/>
      <c r="D20" s="153"/>
    </row>
    <row r="21" spans="1:6" ht="15">
      <c r="A21" s="162"/>
      <c r="B21" s="48" t="s">
        <v>183</v>
      </c>
      <c r="C21" s="94"/>
      <c r="D21" s="153"/>
    </row>
    <row r="22" spans="1:6" ht="30">
      <c r="A22" s="162"/>
      <c r="B22" s="48" t="s">
        <v>178</v>
      </c>
      <c r="C22" s="94"/>
      <c r="D22" s="153"/>
    </row>
    <row r="23" spans="1:6" ht="15">
      <c r="A23" s="162"/>
      <c r="C23" s="40" t="s">
        <v>135</v>
      </c>
      <c r="D23" s="50">
        <v>1</v>
      </c>
      <c r="E23" s="97"/>
      <c r="F23" s="98" t="str">
        <f>IF(E23*D23=0,"",E23*D23)</f>
        <v/>
      </c>
    </row>
    <row r="24" spans="1:6" ht="15">
      <c r="A24" s="149"/>
      <c r="B24" s="149"/>
      <c r="C24" s="94"/>
      <c r="D24" s="153"/>
    </row>
    <row r="25" spans="1:6" ht="45">
      <c r="A25" s="162">
        <f>1+A18</f>
        <v>5</v>
      </c>
      <c r="B25" s="48" t="s">
        <v>137</v>
      </c>
      <c r="C25" s="94"/>
      <c r="D25" s="153"/>
    </row>
    <row r="26" spans="1:6" ht="15">
      <c r="A26" s="162"/>
      <c r="C26" s="40" t="s">
        <v>135</v>
      </c>
      <c r="D26" s="50">
        <v>1</v>
      </c>
      <c r="E26" s="97"/>
      <c r="F26" s="98" t="str">
        <f>IF(E26*D26=0,"",E26*D26)</f>
        <v/>
      </c>
    </row>
    <row r="28" spans="1:6" ht="75">
      <c r="A28" s="162">
        <f>1+A25</f>
        <v>6</v>
      </c>
      <c r="B28" s="48" t="s">
        <v>143</v>
      </c>
      <c r="C28" s="53"/>
      <c r="D28" s="51"/>
      <c r="E28" s="51"/>
      <c r="F28" s="51"/>
    </row>
    <row r="29" spans="1:6" ht="30">
      <c r="A29" s="162"/>
      <c r="B29" s="48" t="s">
        <v>142</v>
      </c>
      <c r="C29" s="53"/>
      <c r="D29" s="51"/>
      <c r="E29" s="51"/>
      <c r="F29" s="51"/>
    </row>
    <row r="30" spans="1:6" ht="15">
      <c r="A30" s="162"/>
      <c r="B30" s="48" t="s">
        <v>184</v>
      </c>
      <c r="C30" s="53"/>
      <c r="D30" s="51"/>
      <c r="E30" s="51"/>
      <c r="F30" s="51"/>
    </row>
    <row r="31" spans="1:6" ht="60">
      <c r="A31" s="162"/>
      <c r="B31" s="48" t="s">
        <v>138</v>
      </c>
      <c r="C31" s="53"/>
      <c r="D31" s="51"/>
      <c r="E31" s="51"/>
      <c r="F31" s="51"/>
    </row>
    <row r="32" spans="1:6" ht="15">
      <c r="A32" s="162"/>
      <c r="B32" s="48" t="s">
        <v>139</v>
      </c>
      <c r="C32" s="53"/>
      <c r="D32" s="51"/>
      <c r="E32" s="51"/>
      <c r="F32" s="51"/>
    </row>
    <row r="33" spans="1:6" ht="15">
      <c r="A33" s="162"/>
      <c r="B33" s="48" t="s">
        <v>141</v>
      </c>
      <c r="C33" s="49" t="s">
        <v>2</v>
      </c>
      <c r="D33" s="83">
        <v>30</v>
      </c>
      <c r="E33" s="52"/>
      <c r="F33" s="52">
        <f>D33*E33</f>
        <v>0</v>
      </c>
    </row>
    <row r="34" spans="1:6" ht="15">
      <c r="A34" s="162"/>
      <c r="B34" s="48" t="s">
        <v>140</v>
      </c>
      <c r="C34" s="49" t="s">
        <v>2</v>
      </c>
      <c r="D34" s="83">
        <v>30</v>
      </c>
      <c r="E34" s="52"/>
      <c r="F34" s="52">
        <f>D34*E34</f>
        <v>0</v>
      </c>
    </row>
    <row r="36" spans="1:6" ht="90">
      <c r="A36" s="38">
        <f>1+A28</f>
        <v>7</v>
      </c>
      <c r="B36" s="103" t="s">
        <v>144</v>
      </c>
      <c r="C36" s="108" t="s">
        <v>5</v>
      </c>
      <c r="D36" s="102">
        <v>30</v>
      </c>
      <c r="E36" s="97"/>
      <c r="F36" s="98" t="str">
        <f t="shared" ref="F36" si="3">IF(E36*D36=0,"",E36*D36)</f>
        <v/>
      </c>
    </row>
    <row r="38" spans="1:6" ht="15">
      <c r="A38" s="38">
        <f>1+A36</f>
        <v>8</v>
      </c>
      <c r="B38" s="48" t="s">
        <v>40</v>
      </c>
      <c r="C38" s="49" t="s">
        <v>3</v>
      </c>
      <c r="D38" s="136">
        <v>0.02</v>
      </c>
      <c r="E38" s="39">
        <f>SUM(F5:F36)/100</f>
        <v>0</v>
      </c>
      <c r="F38" s="52">
        <f>D38*E38*100</f>
        <v>0</v>
      </c>
    </row>
    <row r="39" spans="1:6" ht="15">
      <c r="A39" s="137"/>
      <c r="B39" s="99"/>
      <c r="C39" s="9"/>
      <c r="D39" s="47"/>
      <c r="E39" s="97"/>
      <c r="F39" s="97"/>
    </row>
    <row r="40" spans="1:6" ht="15">
      <c r="A40" s="38">
        <f>1+A38</f>
        <v>9</v>
      </c>
      <c r="B40" s="48" t="s">
        <v>25</v>
      </c>
      <c r="C40" s="49" t="s">
        <v>3</v>
      </c>
      <c r="D40" s="136">
        <v>0.02</v>
      </c>
      <c r="E40" s="39">
        <f>SUM(F5:F38)/100</f>
        <v>0</v>
      </c>
      <c r="F40" s="52">
        <f>D40*E40*100</f>
        <v>0</v>
      </c>
    </row>
    <row r="41" spans="1:6" ht="15">
      <c r="A41" s="135"/>
      <c r="B41" s="134"/>
      <c r="C41" s="133"/>
      <c r="D41" s="140"/>
      <c r="E41" s="132"/>
      <c r="F41" s="98"/>
    </row>
    <row r="42" spans="1:6" ht="15">
      <c r="A42" s="120"/>
      <c r="B42" s="131" t="str">
        <f>B4</f>
        <v>NOTRANJI VODOVOD</v>
      </c>
      <c r="C42" s="130"/>
      <c r="D42" s="139"/>
      <c r="E42" s="129"/>
      <c r="F42" s="128">
        <f>SUM(F5:F41)</f>
        <v>0</v>
      </c>
    </row>
    <row r="43" spans="1:6" ht="15">
      <c r="A43" s="44"/>
      <c r="B43" s="45"/>
      <c r="C43" s="45"/>
      <c r="D43" s="45"/>
      <c r="E43" s="45"/>
      <c r="F43" s="45"/>
    </row>
    <row r="44" spans="1:6" ht="15">
      <c r="A44" s="44"/>
      <c r="B44" s="45"/>
      <c r="C44" s="45"/>
      <c r="D44" s="45"/>
      <c r="E44" s="45"/>
      <c r="F44" s="45"/>
    </row>
    <row r="45" spans="1:6" ht="15">
      <c r="A45" s="44"/>
      <c r="B45" s="45"/>
      <c r="C45" s="45"/>
      <c r="D45" s="45"/>
      <c r="E45" s="45"/>
      <c r="F45" s="45"/>
    </row>
    <row r="46" spans="1:6" ht="15">
      <c r="A46" s="44"/>
      <c r="B46" s="45"/>
      <c r="C46" s="45"/>
      <c r="D46" s="45"/>
      <c r="E46" s="45"/>
      <c r="F46" s="45"/>
    </row>
    <row r="47" spans="1:6" ht="15">
      <c r="A47" s="44"/>
      <c r="B47" s="45"/>
      <c r="C47" s="45"/>
      <c r="D47" s="45"/>
      <c r="E47" s="45"/>
      <c r="F47" s="45"/>
    </row>
    <row r="48" spans="1:6" ht="15">
      <c r="A48" s="44"/>
      <c r="B48" s="45"/>
      <c r="C48" s="45"/>
      <c r="D48" s="45"/>
      <c r="E48" s="45"/>
      <c r="F48" s="45"/>
    </row>
    <row r="49" spans="1:6" ht="15">
      <c r="A49" s="44"/>
      <c r="B49" s="45"/>
      <c r="C49" s="45"/>
      <c r="D49" s="45"/>
      <c r="E49" s="45"/>
      <c r="F49" s="45"/>
    </row>
    <row r="50" spans="1:6" ht="15">
      <c r="A50" s="44"/>
      <c r="B50" s="45"/>
      <c r="C50" s="45"/>
      <c r="D50" s="45"/>
      <c r="E50" s="45"/>
      <c r="F50" s="45"/>
    </row>
    <row r="51" spans="1:6" ht="15">
      <c r="A51" s="44"/>
      <c r="B51" s="45"/>
      <c r="C51" s="45"/>
      <c r="D51" s="45"/>
      <c r="E51" s="45"/>
      <c r="F51" s="45"/>
    </row>
    <row r="52" spans="1:6" ht="15">
      <c r="A52" s="44"/>
      <c r="B52" s="45"/>
      <c r="C52" s="45"/>
      <c r="D52" s="45"/>
      <c r="E52" s="45"/>
      <c r="F52" s="45"/>
    </row>
    <row r="53" spans="1:6" ht="15">
      <c r="A53" s="44"/>
      <c r="B53" s="45"/>
      <c r="C53" s="45"/>
      <c r="D53" s="45"/>
      <c r="E53" s="45"/>
      <c r="F53" s="45"/>
    </row>
    <row r="54" spans="1:6" ht="15">
      <c r="A54" s="44"/>
      <c r="B54" s="45"/>
      <c r="C54" s="45"/>
      <c r="D54" s="45"/>
      <c r="E54" s="45"/>
      <c r="F54" s="45"/>
    </row>
    <row r="55" spans="1:6" ht="15">
      <c r="A55" s="44"/>
      <c r="B55" s="45"/>
      <c r="C55" s="45"/>
      <c r="D55" s="45"/>
      <c r="E55" s="45"/>
      <c r="F55" s="45"/>
    </row>
    <row r="56" spans="1:6" ht="15">
      <c r="A56" s="44"/>
      <c r="B56" s="45"/>
      <c r="C56" s="45"/>
      <c r="D56" s="45"/>
      <c r="E56" s="45"/>
      <c r="F56" s="45"/>
    </row>
    <row r="57" spans="1:6" ht="15">
      <c r="A57" s="44"/>
      <c r="B57" s="45"/>
      <c r="C57" s="45"/>
      <c r="D57" s="45"/>
      <c r="E57" s="45"/>
      <c r="F57" s="45"/>
    </row>
    <row r="58" spans="1:6" ht="15">
      <c r="A58" s="44"/>
      <c r="B58" s="45"/>
      <c r="C58" s="45"/>
      <c r="D58" s="45"/>
      <c r="E58" s="45"/>
      <c r="F58" s="45"/>
    </row>
    <row r="59" spans="1:6" ht="15">
      <c r="A59" s="44"/>
      <c r="B59" s="45"/>
      <c r="C59" s="45"/>
      <c r="D59" s="45"/>
      <c r="E59" s="45"/>
      <c r="F59" s="45"/>
    </row>
    <row r="60" spans="1:6" ht="15">
      <c r="A60" s="44"/>
      <c r="B60" s="45"/>
      <c r="C60" s="45"/>
      <c r="D60" s="45"/>
      <c r="E60" s="45"/>
      <c r="F60" s="45"/>
    </row>
    <row r="61" spans="1:6" ht="15">
      <c r="A61" s="44"/>
      <c r="B61" s="45"/>
      <c r="C61" s="45"/>
      <c r="D61" s="45"/>
      <c r="E61" s="45"/>
      <c r="F61" s="45"/>
    </row>
    <row r="62" spans="1:6" ht="15">
      <c r="A62" s="44"/>
      <c r="B62" s="45"/>
      <c r="C62" s="45"/>
      <c r="D62" s="45"/>
      <c r="E62" s="45"/>
      <c r="F62" s="45"/>
    </row>
    <row r="63" spans="1:6" ht="15">
      <c r="A63" s="44"/>
      <c r="B63" s="45"/>
      <c r="C63" s="45"/>
      <c r="D63" s="45"/>
      <c r="E63" s="45"/>
      <c r="F63" s="45"/>
    </row>
    <row r="64" spans="1:6" ht="15">
      <c r="A64" s="44"/>
      <c r="B64" s="45"/>
      <c r="C64" s="45"/>
      <c r="D64" s="45"/>
      <c r="E64" s="45"/>
      <c r="F64" s="45"/>
    </row>
    <row r="65" spans="1:6" ht="15">
      <c r="A65" s="44"/>
      <c r="B65" s="45"/>
      <c r="C65" s="45"/>
      <c r="D65" s="45"/>
      <c r="E65" s="45"/>
      <c r="F65" s="45"/>
    </row>
    <row r="66" spans="1:6" ht="15">
      <c r="A66" s="44"/>
      <c r="B66" s="45"/>
      <c r="C66" s="45"/>
      <c r="D66" s="45"/>
      <c r="E66" s="45"/>
      <c r="F66" s="45"/>
    </row>
    <row r="67" spans="1:6" ht="15">
      <c r="A67" s="44"/>
      <c r="B67" s="45"/>
      <c r="C67" s="45"/>
      <c r="D67" s="45"/>
      <c r="E67" s="45"/>
      <c r="F67" s="45"/>
    </row>
    <row r="68" spans="1:6" ht="15">
      <c r="A68" s="44"/>
      <c r="B68" s="45"/>
      <c r="C68" s="45"/>
      <c r="D68" s="45"/>
      <c r="E68" s="45"/>
      <c r="F68" s="45"/>
    </row>
    <row r="69" spans="1:6" ht="15">
      <c r="A69" s="44"/>
      <c r="B69" s="45"/>
      <c r="C69" s="45"/>
      <c r="D69" s="45"/>
      <c r="E69" s="45"/>
      <c r="F69" s="45"/>
    </row>
    <row r="70" spans="1:6" ht="15">
      <c r="A70" s="44"/>
      <c r="B70" s="45"/>
      <c r="C70" s="45"/>
      <c r="D70" s="45"/>
      <c r="E70" s="45"/>
      <c r="F70" s="45"/>
    </row>
    <row r="71" spans="1:6" ht="15">
      <c r="A71" s="44"/>
      <c r="B71" s="45"/>
      <c r="C71" s="45"/>
      <c r="D71" s="45"/>
      <c r="E71" s="45"/>
      <c r="F71" s="45"/>
    </row>
    <row r="72" spans="1:6" ht="15">
      <c r="A72" s="44"/>
      <c r="B72" s="45"/>
      <c r="C72" s="45"/>
      <c r="D72" s="45"/>
      <c r="E72" s="45"/>
      <c r="F72" s="45"/>
    </row>
    <row r="73" spans="1:6" ht="15">
      <c r="A73" s="44"/>
      <c r="B73" s="45"/>
      <c r="C73" s="45"/>
      <c r="D73" s="45"/>
      <c r="E73" s="45"/>
      <c r="F73" s="45"/>
    </row>
    <row r="74" spans="1:6" ht="15">
      <c r="A74" s="44"/>
      <c r="B74" s="45"/>
      <c r="C74" s="45"/>
      <c r="D74" s="45"/>
      <c r="E74" s="45"/>
      <c r="F74" s="45"/>
    </row>
    <row r="75" spans="1:6" ht="15">
      <c r="A75" s="44"/>
      <c r="B75" s="45"/>
      <c r="C75" s="45"/>
      <c r="D75" s="45"/>
      <c r="E75" s="45"/>
      <c r="F75" s="45"/>
    </row>
    <row r="76" spans="1:6" ht="15">
      <c r="A76" s="44"/>
      <c r="B76" s="45"/>
      <c r="C76" s="45"/>
      <c r="D76" s="45"/>
      <c r="E76" s="45"/>
      <c r="F76" s="45"/>
    </row>
    <row r="77" spans="1:6" ht="15">
      <c r="A77" s="44"/>
      <c r="B77" s="45"/>
      <c r="C77" s="45"/>
      <c r="D77" s="45"/>
      <c r="E77" s="45"/>
      <c r="F77" s="45"/>
    </row>
    <row r="78" spans="1:6" ht="15">
      <c r="A78" s="44"/>
      <c r="B78" s="45"/>
      <c r="C78" s="45"/>
      <c r="D78" s="45"/>
      <c r="E78" s="45"/>
      <c r="F78" s="45"/>
    </row>
    <row r="79" spans="1:6" ht="15">
      <c r="A79" s="44"/>
      <c r="B79" s="45"/>
      <c r="C79" s="45"/>
      <c r="D79" s="45"/>
      <c r="E79" s="45"/>
      <c r="F79" s="45"/>
    </row>
    <row r="80" spans="1:6" ht="15">
      <c r="A80" s="44"/>
      <c r="B80" s="45"/>
      <c r="C80" s="45"/>
      <c r="D80" s="45"/>
      <c r="E80" s="45"/>
      <c r="F80" s="45"/>
    </row>
    <row r="81" spans="1:6" ht="15">
      <c r="A81" s="44"/>
      <c r="B81" s="45"/>
      <c r="C81" s="45"/>
      <c r="D81" s="45"/>
      <c r="E81" s="45"/>
      <c r="F81" s="45"/>
    </row>
    <row r="82" spans="1:6" ht="15">
      <c r="A82" s="44"/>
      <c r="B82" s="45"/>
      <c r="C82" s="45"/>
      <c r="D82" s="45"/>
      <c r="E82" s="45"/>
      <c r="F82" s="45"/>
    </row>
    <row r="83" spans="1:6" ht="15">
      <c r="A83" s="44"/>
      <c r="B83" s="45"/>
      <c r="C83" s="45"/>
      <c r="D83" s="45"/>
      <c r="E83" s="45"/>
      <c r="F83" s="45"/>
    </row>
    <row r="84" spans="1:6" ht="15">
      <c r="A84" s="44"/>
      <c r="B84" s="45"/>
      <c r="C84" s="45"/>
      <c r="D84" s="45"/>
      <c r="E84" s="45"/>
      <c r="F84" s="45"/>
    </row>
    <row r="85" spans="1:6" ht="15">
      <c r="A85" s="44"/>
      <c r="B85" s="45"/>
      <c r="C85" s="45"/>
      <c r="D85" s="45"/>
      <c r="E85" s="45"/>
      <c r="F85" s="45"/>
    </row>
    <row r="86" spans="1:6" ht="15">
      <c r="A86" s="44"/>
      <c r="B86" s="45"/>
      <c r="C86" s="45"/>
      <c r="D86" s="45"/>
      <c r="E86" s="45"/>
      <c r="F86" s="45"/>
    </row>
    <row r="87" spans="1:6" ht="15">
      <c r="A87" s="44"/>
      <c r="B87" s="45"/>
      <c r="C87" s="45"/>
      <c r="D87" s="45"/>
      <c r="E87" s="45"/>
      <c r="F87" s="45"/>
    </row>
    <row r="88" spans="1:6" ht="15">
      <c r="A88" s="44"/>
      <c r="B88" s="45"/>
      <c r="C88" s="45"/>
      <c r="D88" s="45"/>
      <c r="E88" s="45"/>
      <c r="F88" s="45"/>
    </row>
    <row r="89" spans="1:6" ht="15">
      <c r="A89" s="44"/>
      <c r="B89" s="45"/>
      <c r="C89" s="45"/>
      <c r="D89" s="45"/>
      <c r="E89" s="45"/>
      <c r="F89" s="45"/>
    </row>
  </sheetData>
  <mergeCells count="6">
    <mergeCell ref="A28:A34"/>
    <mergeCell ref="A14:A16"/>
    <mergeCell ref="A6:A8"/>
    <mergeCell ref="A10:A12"/>
    <mergeCell ref="A18:A23"/>
    <mergeCell ref="A25:A26"/>
  </mergeCells>
  <pageMargins left="0.98425196850393704" right="0.75" top="0.98425196850393704" bottom="0.98425196850393704" header="0.15748031496062992" footer="0"/>
  <pageSetup paperSize="9" scale="8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Rekapitulacija</vt:lpstr>
      <vt:lpstr>Ogrevanje</vt:lpstr>
      <vt:lpstr>Prezrač</vt:lpstr>
      <vt:lpstr>Vodovod</vt:lpstr>
      <vt:lpstr>Ogrevanje!Tiskanje_naslovov</vt:lpstr>
    </vt:vector>
  </TitlesOfParts>
  <Company>AuerBiro s.p.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Auer Adolf</dc:creator>
  <cp:lastModifiedBy>Dejan Simić</cp:lastModifiedBy>
  <cp:lastPrinted>2017-03-01T12:05:19Z</cp:lastPrinted>
  <dcterms:created xsi:type="dcterms:W3CDTF">2002-08-29T13:05:06Z</dcterms:created>
  <dcterms:modified xsi:type="dcterms:W3CDTF">2019-07-17T11:09:04Z</dcterms:modified>
</cp:coreProperties>
</file>